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rainsa2019.sharepoint.com/sites/ProductionEconomics/NOK_Oesklattingsyfers/"/>
    </mc:Choice>
  </mc:AlternateContent>
  <xr:revisionPtr revIDLastSave="380" documentId="8_{88A06A35-5009-43A2-936A-D46881339B92}" xr6:coauthVersionLast="47" xr6:coauthVersionMax="47" xr10:uidLastSave="{3312A125-5D7E-4D47-B2E3-7AA5FA903691}"/>
  <bookViews>
    <workbookView xWindow="28680" yWindow="-120" windowWidth="29040" windowHeight="15720" xr2:uid="{5F7C90FC-D3BA-4905-B5BE-DFF44DA335E7}"/>
  </bookViews>
  <sheets>
    <sheet name="Data-Canola" sheetId="5" r:id="rId1"/>
    <sheet name="Graph-Area prod yield" sheetId="9" r:id="rId2"/>
    <sheet name="Graph-Area" sheetId="6" state="hidden" r:id="rId3"/>
    <sheet name="Graph-Production" sheetId="7" state="hidden" r:id="rId4"/>
    <sheet name="Graph-Yield" sheetId="8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62" i="5" l="1"/>
  <c r="AC61" i="5"/>
  <c r="AC45" i="5"/>
  <c r="AC44" i="5"/>
  <c r="AC43" i="5"/>
  <c r="AD26" i="5"/>
  <c r="AD25" i="5"/>
  <c r="AD24" i="5"/>
  <c r="AD59" i="5"/>
  <c r="AC59" i="5"/>
  <c r="AD48" i="5"/>
  <c r="AD47" i="5"/>
  <c r="AD30" i="5"/>
  <c r="AD29" i="5"/>
  <c r="U63" i="5"/>
  <c r="U62" i="5"/>
  <c r="AB45" i="5"/>
  <c r="AC26" i="5"/>
  <c r="AB57" i="5"/>
  <c r="AB55" i="5"/>
  <c r="AB54" i="5"/>
  <c r="AB53" i="5"/>
  <c r="AB52" i="5"/>
  <c r="AB51" i="5"/>
  <c r="AA53" i="5"/>
  <c r="AA52" i="5"/>
  <c r="AA51" i="5"/>
  <c r="Z56" i="5"/>
  <c r="Z53" i="5"/>
  <c r="Z51" i="5"/>
  <c r="AB56" i="5"/>
  <c r="X56" i="5"/>
  <c r="X50" i="5"/>
  <c r="X59" i="5" s="1"/>
  <c r="X41" i="5"/>
  <c r="Y41" i="5"/>
  <c r="AB43" i="5" s="1"/>
  <c r="Z41" i="5"/>
  <c r="AA41" i="5"/>
  <c r="AB41" i="5"/>
  <c r="W41" i="5"/>
  <c r="Y22" i="5"/>
  <c r="AC24" i="5" s="1"/>
  <c r="Z22" i="5"/>
  <c r="AA22" i="5"/>
  <c r="AB22" i="5"/>
  <c r="X22" i="5"/>
  <c r="AB24" i="5" s="1"/>
  <c r="AB26" i="5"/>
  <c r="AA43" i="5" l="1"/>
  <c r="AA45" i="5"/>
  <c r="AB50" i="5"/>
  <c r="AA47" i="5"/>
  <c r="AA50" i="5"/>
  <c r="Z29" i="5"/>
  <c r="AA29" i="5"/>
  <c r="Z50" i="5"/>
  <c r="Z59" i="5" s="1"/>
  <c r="Z47" i="5"/>
  <c r="Y50" i="5"/>
  <c r="Y59" i="5" s="1"/>
  <c r="Y47" i="5"/>
  <c r="Y29" i="5"/>
  <c r="X47" i="5"/>
  <c r="X29" i="5"/>
  <c r="W50" i="5"/>
  <c r="W59" i="5" s="1"/>
  <c r="W22" i="5"/>
  <c r="U50" i="5"/>
  <c r="V50" i="5"/>
  <c r="V59" i="5" s="1"/>
  <c r="V41" i="5"/>
  <c r="V22" i="5"/>
  <c r="U41" i="5"/>
  <c r="U22" i="5"/>
  <c r="T50" i="5"/>
  <c r="T41" i="5"/>
  <c r="AB44" i="5" s="1"/>
  <c r="T22" i="5"/>
  <c r="S41" i="5"/>
  <c r="S59" i="5" s="1"/>
  <c r="S22" i="5"/>
  <c r="K47" i="5"/>
  <c r="L47" i="5"/>
  <c r="M47" i="5"/>
  <c r="N47" i="5"/>
  <c r="O47" i="5"/>
  <c r="P47" i="5"/>
  <c r="Q47" i="5"/>
  <c r="R47" i="5"/>
  <c r="S47" i="5"/>
  <c r="S50" i="5"/>
  <c r="R59" i="5"/>
  <c r="R50" i="5"/>
  <c r="Q41" i="5"/>
  <c r="Q59" i="5" s="1"/>
  <c r="Q13" i="5"/>
  <c r="Q50" i="5" s="1"/>
  <c r="P32" i="5"/>
  <c r="P50" i="5" s="1"/>
  <c r="O32" i="5"/>
  <c r="O13" i="5"/>
  <c r="Q29" i="5"/>
  <c r="P22" i="5"/>
  <c r="P59" i="5"/>
  <c r="P29" i="5"/>
  <c r="O59" i="5"/>
  <c r="O29" i="5"/>
  <c r="B41" i="5"/>
  <c r="C41" i="5"/>
  <c r="D41" i="5"/>
  <c r="E41" i="5"/>
  <c r="F41" i="5"/>
  <c r="G41" i="5"/>
  <c r="H41" i="5"/>
  <c r="I41" i="5"/>
  <c r="J41" i="5"/>
  <c r="J59" i="5" s="1"/>
  <c r="J22" i="5"/>
  <c r="K41" i="5"/>
  <c r="L41" i="5"/>
  <c r="L22" i="5"/>
  <c r="M41" i="5"/>
  <c r="M59" i="5" s="1"/>
  <c r="N41" i="5"/>
  <c r="N22" i="5"/>
  <c r="K29" i="5"/>
  <c r="L29" i="5"/>
  <c r="M29" i="5"/>
  <c r="N29" i="5"/>
  <c r="J29" i="5"/>
  <c r="N50" i="5"/>
  <c r="M50" i="5"/>
  <c r="B22" i="5"/>
  <c r="C22" i="5"/>
  <c r="D22" i="5"/>
  <c r="E22" i="5"/>
  <c r="F22" i="5"/>
  <c r="G22" i="5"/>
  <c r="H22" i="5"/>
  <c r="I22" i="5"/>
  <c r="I59" i="5"/>
  <c r="K22" i="5"/>
  <c r="L50" i="5"/>
  <c r="K50" i="5"/>
  <c r="J50" i="5"/>
  <c r="I50" i="5"/>
  <c r="AB25" i="5" l="1"/>
  <c r="T59" i="5"/>
  <c r="AC25" i="5"/>
  <c r="AA60" i="5"/>
  <c r="AA59" i="5"/>
  <c r="AB61" i="5" s="1"/>
  <c r="AB60" i="5"/>
  <c r="AB59" i="5"/>
  <c r="N59" i="5"/>
  <c r="U59" i="5"/>
  <c r="O50" i="5"/>
  <c r="B59" i="5"/>
  <c r="L59" i="5"/>
  <c r="K59" i="5"/>
  <c r="AA44" i="5"/>
  <c r="AA61" i="5" l="1"/>
  <c r="AA62" i="5"/>
  <c r="AB62" i="5"/>
</calcChain>
</file>

<file path=xl/sharedStrings.xml><?xml version="1.0" encoding="utf-8"?>
<sst xmlns="http://schemas.openxmlformats.org/spreadsheetml/2006/main" count="199" uniqueCount="65">
  <si>
    <t>Oppervlakte en produksie van kanola/Area and production of canola</t>
  </si>
  <si>
    <t>Let wel: Jare is produksiejare</t>
  </si>
  <si>
    <t>Note: Years are production years</t>
  </si>
  <si>
    <t>OPPERVLAKTE ONDER KANOLA IN DIE RSA</t>
  </si>
  <si>
    <t>AREA PLANTED TO CANOLA IN THE RSA</t>
  </si>
  <si>
    <t>STREKE</t>
  </si>
  <si>
    <t>1998/1999</t>
  </si>
  <si>
    <t>1999/2000</t>
  </si>
  <si>
    <t>2000/01</t>
  </si>
  <si>
    <t>2001/02</t>
  </si>
  <si>
    <t>2002/03</t>
  </si>
  <si>
    <t>2003/04</t>
  </si>
  <si>
    <t>2004/05</t>
  </si>
  <si>
    <t>2005/06</t>
  </si>
  <si>
    <t>2006/07</t>
  </si>
  <si>
    <t>2007/08</t>
  </si>
  <si>
    <t>2008/09</t>
  </si>
  <si>
    <t>2009/10</t>
  </si>
  <si>
    <t>2010/11</t>
  </si>
  <si>
    <t>2011/12</t>
  </si>
  <si>
    <t>2012/13</t>
  </si>
  <si>
    <t>2013/14</t>
  </si>
  <si>
    <t>2014/15</t>
  </si>
  <si>
    <t>2015/16</t>
  </si>
  <si>
    <t>2016/17</t>
  </si>
  <si>
    <t>2017/18</t>
  </si>
  <si>
    <t>2018/19</t>
  </si>
  <si>
    <t>2019/20</t>
  </si>
  <si>
    <t>2020/21</t>
  </si>
  <si>
    <t>2021/22</t>
  </si>
  <si>
    <t>2022/23</t>
  </si>
  <si>
    <t>2023/24</t>
  </si>
  <si>
    <t>2024/25</t>
  </si>
  <si>
    <t>REGIONS</t>
  </si>
  <si>
    <t>'000 ha</t>
  </si>
  <si>
    <t xml:space="preserve"> Wes-Kaap/W. Cape</t>
  </si>
  <si>
    <t>TOTAAL/TOTAL</t>
  </si>
  <si>
    <t>5yr Avg</t>
  </si>
  <si>
    <t>10yr avg</t>
  </si>
  <si>
    <t>PRODUKSIE VAN KANOLA IN DIE RSA</t>
  </si>
  <si>
    <t>WC</t>
  </si>
  <si>
    <t>PRODUCTION OF CANOLA IN THE RSA</t>
  </si>
  <si>
    <t>2015/16*</t>
  </si>
  <si>
    <t>2016/17*</t>
  </si>
  <si>
    <t>2018/19*</t>
  </si>
  <si>
    <t>2019/20*</t>
  </si>
  <si>
    <t>'000 t</t>
  </si>
  <si>
    <t>5yr avg</t>
  </si>
  <si>
    <t>OPBRENGS PER HEKTAAR KORING IN DIE RSA</t>
  </si>
  <si>
    <t>YIELD PER HECTARE WHEAT IN RSA</t>
  </si>
  <si>
    <t>2017/18*</t>
  </si>
  <si>
    <t>t/ha</t>
  </si>
  <si>
    <t>Limpopo</t>
  </si>
  <si>
    <t>Noord Kaap/ Northern Cape</t>
  </si>
  <si>
    <t>Oos Kaap/Eastern Cape</t>
  </si>
  <si>
    <t>Vrystaat/ Free State</t>
  </si>
  <si>
    <t>KwaZulu-Natal</t>
  </si>
  <si>
    <t>Mpumalanga</t>
  </si>
  <si>
    <t>Noord-Wes/ North-West</t>
  </si>
  <si>
    <t>Average</t>
  </si>
  <si>
    <t>OPPERVLAKTE</t>
  </si>
  <si>
    <t>2025/26</t>
  </si>
  <si>
    <t>2026/27*</t>
  </si>
  <si>
    <t>Opgedateer/Updated: 26 August  2026</t>
  </si>
  <si>
    <t>HERSIENE OPPERVLAKTESKATTING EN EERSTE PRODUKSIESKATTING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</si>
</sst>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"/>
    <numFmt numFmtId="165" formatCode="0.000"/>
  </numFmts>
  <fonts count="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8">
    <xf numFmtId="0" fontId="0" fillId="0" borderId="0" xfId="0"/>
    <xf numFmtId="0" fontId="7" fillId="2" borderId="0" xfId="0" applyFont="1" applyFill="1"/>
    <xf numFmtId="0" fontId="5" fillId="2" borderId="0" xfId="0" applyFont="1" applyFill="1"/>
    <xf numFmtId="0" fontId="6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3" xfId="0" quotePrefix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5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Font="1" applyFill="1" applyBorder="1"/>
    <xf numFmtId="0" fontId="0" fillId="2" borderId="9" xfId="0" applyFill="1" applyBorder="1" applyAlignment="1">
      <alignment horizontal="right"/>
    </xf>
    <xf numFmtId="0" fontId="0" fillId="2" borderId="10" xfId="0" quotePrefix="1" applyFill="1" applyBorder="1" applyAlignment="1">
      <alignment horizontal="right"/>
    </xf>
    <xf numFmtId="0" fontId="0" fillId="2" borderId="11" xfId="0" quotePrefix="1" applyFill="1" applyBorder="1" applyAlignment="1">
      <alignment horizontal="right"/>
    </xf>
    <xf numFmtId="0" fontId="0" fillId="2" borderId="0" xfId="0" quotePrefix="1" applyFill="1" applyAlignment="1">
      <alignment horizontal="right"/>
    </xf>
    <xf numFmtId="0" fontId="0" fillId="2" borderId="12" xfId="0" quotePrefix="1" applyFill="1" applyBorder="1" applyAlignment="1">
      <alignment horizontal="right"/>
    </xf>
    <xf numFmtId="0" fontId="0" fillId="2" borderId="13" xfId="0" quotePrefix="1" applyFill="1" applyBorder="1" applyAlignment="1">
      <alignment horizontal="right"/>
    </xf>
    <xf numFmtId="0" fontId="0" fillId="2" borderId="8" xfId="0" applyFill="1" applyBorder="1"/>
    <xf numFmtId="0" fontId="0" fillId="2" borderId="10" xfId="0" applyFill="1" applyBorder="1"/>
    <xf numFmtId="0" fontId="0" fillId="2" borderId="9" xfId="0" applyFill="1" applyBorder="1"/>
    <xf numFmtId="2" fontId="0" fillId="2" borderId="11" xfId="0" applyNumberFormat="1" applyFill="1" applyBorder="1"/>
    <xf numFmtId="0" fontId="0" fillId="2" borderId="12" xfId="0" applyFill="1" applyBorder="1"/>
    <xf numFmtId="0" fontId="0" fillId="2" borderId="13" xfId="0" applyFill="1" applyBorder="1"/>
    <xf numFmtId="164" fontId="0" fillId="2" borderId="9" xfId="0" applyNumberFormat="1" applyFill="1" applyBorder="1"/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/>
    <xf numFmtId="0" fontId="2" fillId="2" borderId="12" xfId="0" applyFont="1" applyFill="1" applyBorder="1"/>
    <xf numFmtId="164" fontId="2" fillId="2" borderId="12" xfId="0" applyNumberFormat="1" applyFont="1" applyFill="1" applyBorder="1"/>
    <xf numFmtId="164" fontId="2" fillId="2" borderId="13" xfId="0" applyNumberFormat="1" applyFont="1" applyFill="1" applyBorder="1"/>
    <xf numFmtId="0" fontId="0" fillId="2" borderId="14" xfId="0" applyFill="1" applyBorder="1"/>
    <xf numFmtId="0" fontId="0" fillId="2" borderId="15" xfId="0" applyFill="1" applyBorder="1"/>
    <xf numFmtId="164" fontId="0" fillId="2" borderId="16" xfId="0" applyNumberFormat="1" applyFill="1" applyBorder="1"/>
    <xf numFmtId="164" fontId="0" fillId="2" borderId="15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9" xfId="0" applyFill="1" applyBorder="1"/>
    <xf numFmtId="164" fontId="0" fillId="2" borderId="0" xfId="0" applyNumberFormat="1" applyFill="1"/>
    <xf numFmtId="1" fontId="0" fillId="2" borderId="0" xfId="0" applyNumberFormat="1" applyFill="1"/>
    <xf numFmtId="164" fontId="2" fillId="2" borderId="2" xfId="0" quotePrefix="1" applyNumberFormat="1" applyFont="1" applyFill="1" applyBorder="1" applyAlignment="1">
      <alignment horizontal="center"/>
    </xf>
    <xf numFmtId="164" fontId="2" fillId="2" borderId="4" xfId="0" quotePrefix="1" applyNumberFormat="1" applyFont="1" applyFill="1" applyBorder="1" applyAlignment="1">
      <alignment horizontal="center"/>
    </xf>
    <xf numFmtId="164" fontId="2" fillId="2" borderId="7" xfId="0" quotePrefix="1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right"/>
    </xf>
    <xf numFmtId="0" fontId="0" fillId="2" borderId="12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13" xfId="0" applyFill="1" applyBorder="1" applyAlignment="1">
      <alignment horizontal="right"/>
    </xf>
    <xf numFmtId="1" fontId="0" fillId="2" borderId="10" xfId="0" applyNumberFormat="1" applyFill="1" applyBorder="1"/>
    <xf numFmtId="0" fontId="0" fillId="2" borderId="11" xfId="0" applyFill="1" applyBorder="1"/>
    <xf numFmtId="164" fontId="2" fillId="2" borderId="11" xfId="0" applyNumberFormat="1" applyFont="1" applyFill="1" applyBorder="1"/>
    <xf numFmtId="0" fontId="0" fillId="2" borderId="16" xfId="0" applyFill="1" applyBorder="1"/>
    <xf numFmtId="1" fontId="0" fillId="2" borderId="15" xfId="0" applyNumberFormat="1" applyFill="1" applyBorder="1"/>
    <xf numFmtId="0" fontId="0" fillId="2" borderId="17" xfId="0" applyFill="1" applyBorder="1"/>
    <xf numFmtId="0" fontId="2" fillId="2" borderId="2" xfId="0" applyFont="1" applyFill="1" applyBorder="1"/>
    <xf numFmtId="0" fontId="2" fillId="2" borderId="3" xfId="0" quotePrefix="1" applyFont="1" applyFill="1" applyBorder="1" applyAlignment="1">
      <alignment horizontal="right"/>
    </xf>
    <xf numFmtId="49" fontId="2" fillId="2" borderId="3" xfId="0" applyNumberFormat="1" applyFont="1" applyFill="1" applyBorder="1" applyAlignment="1">
      <alignment horizontal="right"/>
    </xf>
    <xf numFmtId="0" fontId="2" fillId="2" borderId="2" xfId="0" quotePrefix="1" applyFont="1" applyFill="1" applyBorder="1" applyAlignment="1">
      <alignment horizontal="center"/>
    </xf>
    <xf numFmtId="49" fontId="0" fillId="2" borderId="10" xfId="0" applyNumberFormat="1" applyFill="1" applyBorder="1"/>
    <xf numFmtId="2" fontId="0" fillId="2" borderId="9" xfId="0" applyNumberFormat="1" applyFill="1" applyBorder="1"/>
    <xf numFmtId="2" fontId="0" fillId="2" borderId="9" xfId="0" applyNumberFormat="1" applyFill="1" applyBorder="1" applyAlignment="1">
      <alignment horizontal="right"/>
    </xf>
    <xf numFmtId="2" fontId="0" fillId="2" borderId="10" xfId="0" applyNumberFormat="1" applyFill="1" applyBorder="1"/>
    <xf numFmtId="2" fontId="0" fillId="2" borderId="13" xfId="0" applyNumberFormat="1" applyFill="1" applyBorder="1"/>
    <xf numFmtId="2" fontId="2" fillId="2" borderId="9" xfId="0" applyNumberFormat="1" applyFont="1" applyFill="1" applyBorder="1"/>
    <xf numFmtId="2" fontId="2" fillId="2" borderId="9" xfId="0" applyNumberFormat="1" applyFont="1" applyFill="1" applyBorder="1" applyAlignment="1">
      <alignment horizontal="right"/>
    </xf>
    <xf numFmtId="2" fontId="2" fillId="2" borderId="10" xfId="0" applyNumberFormat="1" applyFont="1" applyFill="1" applyBorder="1"/>
    <xf numFmtId="2" fontId="2" fillId="2" borderId="11" xfId="0" applyNumberFormat="1" applyFont="1" applyFill="1" applyBorder="1"/>
    <xf numFmtId="2" fontId="2" fillId="2" borderId="13" xfId="0" applyNumberFormat="1" applyFont="1" applyFill="1" applyBorder="1"/>
    <xf numFmtId="2" fontId="0" fillId="2" borderId="0" xfId="0" applyNumberFormat="1" applyFill="1"/>
    <xf numFmtId="0" fontId="1" fillId="2" borderId="8" xfId="0" applyFont="1" applyFill="1" applyBorder="1"/>
    <xf numFmtId="164" fontId="0" fillId="2" borderId="20" xfId="0" applyNumberFormat="1" applyFill="1" applyBorder="1"/>
    <xf numFmtId="2" fontId="2" fillId="0" borderId="13" xfId="0" applyNumberFormat="1" applyFont="1" applyBorder="1"/>
    <xf numFmtId="0" fontId="2" fillId="0" borderId="13" xfId="0" applyFont="1" applyBorder="1"/>
    <xf numFmtId="0" fontId="1" fillId="2" borderId="0" xfId="0" applyFont="1" applyFill="1"/>
    <xf numFmtId="165" fontId="2" fillId="0" borderId="13" xfId="0" applyNumberFormat="1" applyFont="1" applyBorder="1"/>
    <xf numFmtId="165" fontId="2" fillId="2" borderId="13" xfId="0" applyNumberFormat="1" applyFont="1" applyFill="1" applyBorder="1"/>
    <xf numFmtId="165" fontId="0" fillId="2" borderId="0" xfId="0" applyNumberFormat="1" applyFill="1"/>
    <xf numFmtId="9" fontId="0" fillId="2" borderId="0" xfId="1" applyFont="1" applyFill="1"/>
    <xf numFmtId="165" fontId="0" fillId="2" borderId="21" xfId="0" applyNumberFormat="1" applyFill="1" applyBorder="1" applyAlignment="1">
      <alignment horizontal="right"/>
    </xf>
    <xf numFmtId="0" fontId="2" fillId="2" borderId="21" xfId="0" applyFont="1" applyFill="1" applyBorder="1" applyAlignment="1">
      <alignment horizontal="right"/>
    </xf>
    <xf numFmtId="0" fontId="0" fillId="2" borderId="21" xfId="0" applyFill="1" applyBorder="1" applyAlignment="1">
      <alignment horizontal="right"/>
    </xf>
    <xf numFmtId="2" fontId="0" fillId="2" borderId="21" xfId="0" applyNumberFormat="1" applyFill="1" applyBorder="1" applyAlignment="1">
      <alignment horizontal="right"/>
    </xf>
    <xf numFmtId="0" fontId="2" fillId="0" borderId="0" xfId="0" applyFont="1" applyAlignment="1">
      <alignment horizontal="center"/>
    </xf>
    <xf numFmtId="165" fontId="0" fillId="3" borderId="21" xfId="0" applyNumberFormat="1" applyFill="1" applyBorder="1" applyAlignment="1">
      <alignment horizontal="center"/>
    </xf>
    <xf numFmtId="165" fontId="0" fillId="2" borderId="22" xfId="0" applyNumberFormat="1" applyFill="1" applyBorder="1" applyAlignment="1">
      <alignment horizontal="right"/>
    </xf>
    <xf numFmtId="165" fontId="2" fillId="0" borderId="13" xfId="0" applyNumberFormat="1" applyFont="1" applyBorder="1" applyAlignment="1">
      <alignment horizontal="center"/>
    </xf>
    <xf numFmtId="0" fontId="2" fillId="4" borderId="0" xfId="0" applyFont="1" applyFill="1"/>
    <xf numFmtId="49" fontId="2" fillId="2" borderId="23" xfId="0" applyNumberFormat="1" applyFont="1" applyFill="1" applyBorder="1" applyAlignment="1">
      <alignment horizontal="center"/>
    </xf>
    <xf numFmtId="0" fontId="0" fillId="2" borderId="24" xfId="0" applyFill="1" applyBorder="1" applyAlignment="1">
      <alignment horizontal="right"/>
    </xf>
    <xf numFmtId="0" fontId="0" fillId="2" borderId="24" xfId="0" applyFill="1" applyBorder="1"/>
    <xf numFmtId="165" fontId="2" fillId="2" borderId="24" xfId="0" applyNumberFormat="1" applyFont="1" applyFill="1" applyBorder="1"/>
    <xf numFmtId="165" fontId="0" fillId="2" borderId="25" xfId="0" applyNumberFormat="1" applyFill="1" applyBorder="1" applyAlignment="1">
      <alignment horizontal="right"/>
    </xf>
    <xf numFmtId="0" fontId="2" fillId="2" borderId="26" xfId="0" applyFont="1" applyFill="1" applyBorder="1" applyAlignment="1">
      <alignment horizontal="right"/>
    </xf>
    <xf numFmtId="0" fontId="0" fillId="2" borderId="27" xfId="0" applyFill="1" applyBorder="1" applyAlignment="1">
      <alignment horizontal="right"/>
    </xf>
    <xf numFmtId="9" fontId="4" fillId="2" borderId="13" xfId="1" applyFont="1" applyFill="1" applyBorder="1" applyAlignment="1">
      <alignment horizontal="right"/>
    </xf>
    <xf numFmtId="2" fontId="0" fillId="2" borderId="24" xfId="0" applyNumberFormat="1" applyFill="1" applyBorder="1"/>
    <xf numFmtId="2" fontId="0" fillId="2" borderId="25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/>
    </xf>
    <xf numFmtId="2" fontId="2" fillId="0" borderId="24" xfId="0" applyNumberFormat="1" applyFont="1" applyBorder="1" applyAlignment="1">
      <alignment horizontal="right"/>
    </xf>
    <xf numFmtId="0" fontId="0" fillId="2" borderId="7" xfId="0" applyFill="1" applyBorder="1"/>
    <xf numFmtId="2" fontId="2" fillId="0" borderId="13" xfId="0" applyNumberFormat="1" applyFont="1" applyBorder="1" applyAlignment="1">
      <alignment horizontal="right"/>
    </xf>
    <xf numFmtId="165" fontId="2" fillId="2" borderId="13" xfId="0" applyNumberFormat="1" applyFont="1" applyFill="1" applyBorder="1" applyAlignment="1">
      <alignment horizontal="right"/>
    </xf>
  </cellXfs>
  <cellStyles count="2">
    <cellStyle name="Normal" xfId="0" builtinId="0"/>
    <cellStyle name="Per cent" xfId="1" builtinId="5"/>
  </cellStyles>
  <dxfs count="0"/>
  <tableStyles count="1" defaultTableStyle="TableStyleMedium9" defaultPivotStyle="PivotStyleLight16">
    <tableStyle name="Invisible" pivot="0" table="0" count="0" xr9:uid="{B8E8782A-63B0-482C-946F-71537237BA6E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4.xml"/><Relationship Id="rId3" Type="http://schemas.openxmlformats.org/officeDocument/2006/relationships/chartsheet" Target="chartsheets/sheet2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chartsheet" Target="chartsheets/sheet4.xml"/><Relationship Id="rId10" Type="http://schemas.openxmlformats.org/officeDocument/2006/relationships/customXml" Target="../customXml/item1.xml"/><Relationship Id="rId4" Type="http://schemas.openxmlformats.org/officeDocument/2006/relationships/chartsheet" Target="chartsheets/sheet3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CANOLA AREA PLANTED, PRODUCTION AND YIELD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ZA"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rPr>
              <a:t>KANOLA OPPERVLAKTE GEPLANT, PRODUKSIE EN OPBRENGS</a:t>
            </a:r>
          </a:p>
        </c:rich>
      </c:tx>
      <c:layout>
        <c:manualLayout>
          <c:xMode val="edge"/>
          <c:yMode val="edge"/>
          <c:x val="0.23748162614179991"/>
          <c:y val="2.224156176150341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9.9999965334522448E-2"/>
          <c:y val="0.1271186440677966"/>
          <c:w val="0.82645965059740756"/>
          <c:h val="0.63449272948804636"/>
        </c:manualLayout>
      </c:layout>
      <c:barChart>
        <c:barDir val="col"/>
        <c:grouping val="clustered"/>
        <c:varyColors val="0"/>
        <c:ser>
          <c:idx val="0"/>
          <c:order val="0"/>
          <c:tx>
            <c:v>Area / Oppervlakte</c:v>
          </c:tx>
          <c:spPr>
            <a:solidFill>
              <a:srgbClr val="3B6367"/>
            </a:solidFill>
          </c:spPr>
          <c:invertIfNegative val="0"/>
          <c:cat>
            <c:strRef>
              <c:f>'Data-Canola'!$B$10:$AC$10</c:f>
              <c:strCache>
                <c:ptCount val="28"/>
                <c:pt idx="0">
                  <c:v>1998/1999</c:v>
                </c:pt>
                <c:pt idx="1">
                  <c:v>1999/2000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  <c:pt idx="26">
                  <c:v>2024/25</c:v>
                </c:pt>
                <c:pt idx="27">
                  <c:v>2025/26</c:v>
                </c:pt>
              </c:strCache>
            </c:strRef>
          </c:cat>
          <c:val>
            <c:numRef>
              <c:f>'Data-Canola'!$B$22:$AC$22</c:f>
              <c:numCache>
                <c:formatCode>General</c:formatCode>
                <c:ptCount val="28"/>
                <c:pt idx="0">
                  <c:v>17</c:v>
                </c:pt>
                <c:pt idx="1">
                  <c:v>25</c:v>
                </c:pt>
                <c:pt idx="2">
                  <c:v>19.145</c:v>
                </c:pt>
                <c:pt idx="3">
                  <c:v>27</c:v>
                </c:pt>
                <c:pt idx="4" formatCode="0.0">
                  <c:v>33</c:v>
                </c:pt>
                <c:pt idx="5" formatCode="0.0">
                  <c:v>44.2</c:v>
                </c:pt>
                <c:pt idx="6" formatCode="0.0">
                  <c:v>45.5</c:v>
                </c:pt>
                <c:pt idx="7" formatCode="0.0">
                  <c:v>40.200000000000003</c:v>
                </c:pt>
                <c:pt idx="8" formatCode="0.0">
                  <c:v>32</c:v>
                </c:pt>
                <c:pt idx="9" formatCode="0.0">
                  <c:v>33.200000000000003</c:v>
                </c:pt>
                <c:pt idx="10" formatCode="0.0">
                  <c:v>34</c:v>
                </c:pt>
                <c:pt idx="11" formatCode="0.0">
                  <c:v>35.06</c:v>
                </c:pt>
                <c:pt idx="12" formatCode="0.0">
                  <c:v>34.82</c:v>
                </c:pt>
                <c:pt idx="13" formatCode="0.0">
                  <c:v>43.51</c:v>
                </c:pt>
                <c:pt idx="14" formatCode="0.0">
                  <c:v>44.1</c:v>
                </c:pt>
                <c:pt idx="15" formatCode="0.0">
                  <c:v>72.165000000000006</c:v>
                </c:pt>
                <c:pt idx="16" formatCode="0.0">
                  <c:v>95</c:v>
                </c:pt>
                <c:pt idx="17" formatCode="0.0">
                  <c:v>78.05</c:v>
                </c:pt>
                <c:pt idx="18" formatCode="0.0">
                  <c:v>68.075000000000003</c:v>
                </c:pt>
                <c:pt idx="19" formatCode="0.0">
                  <c:v>84</c:v>
                </c:pt>
                <c:pt idx="20" formatCode="0.0">
                  <c:v>77</c:v>
                </c:pt>
                <c:pt idx="21" formatCode="0.0">
                  <c:v>74</c:v>
                </c:pt>
                <c:pt idx="22">
                  <c:v>74.12</c:v>
                </c:pt>
                <c:pt idx="23">
                  <c:v>100</c:v>
                </c:pt>
                <c:pt idx="24">
                  <c:v>123.50999999999999</c:v>
                </c:pt>
                <c:pt idx="25" formatCode="0.000">
                  <c:v>131.20000000000002</c:v>
                </c:pt>
                <c:pt idx="26" formatCode="0.000">
                  <c:v>165.75</c:v>
                </c:pt>
                <c:pt idx="27" formatCode="0.000">
                  <c:v>174.51499999999999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D5-425F-82AC-49F0DF176B6F}"/>
            </c:ext>
          </c:extLst>
        </c:ser>
        <c:ser>
          <c:idx val="1"/>
          <c:order val="1"/>
          <c:tx>
            <c:v>Production / Produksie</c:v>
          </c:tx>
          <c:spPr>
            <a:solidFill>
              <a:srgbClr val="AE9344"/>
            </a:solidFill>
          </c:spPr>
          <c:invertIfNegative val="0"/>
          <c:cat>
            <c:strRef>
              <c:f>'Data-Canola'!$B$10:$AC$10</c:f>
              <c:strCache>
                <c:ptCount val="28"/>
                <c:pt idx="0">
                  <c:v>1998/1999</c:v>
                </c:pt>
                <c:pt idx="1">
                  <c:v>1999/2000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</c:v>
                </c:pt>
                <c:pt idx="19">
                  <c:v>2017/18</c:v>
                </c:pt>
                <c:pt idx="20">
                  <c:v>2018/19</c:v>
                </c:pt>
                <c:pt idx="21">
                  <c:v>2019/20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  <c:pt idx="26">
                  <c:v>2024/25</c:v>
                </c:pt>
                <c:pt idx="27">
                  <c:v>2025/26</c:v>
                </c:pt>
              </c:strCache>
            </c:strRef>
          </c:cat>
          <c:val>
            <c:numRef>
              <c:f>'Data-Canola'!$B$41:$AC$41</c:f>
              <c:numCache>
                <c:formatCode>0.0</c:formatCode>
                <c:ptCount val="28"/>
                <c:pt idx="0">
                  <c:v>21</c:v>
                </c:pt>
                <c:pt idx="1">
                  <c:v>23</c:v>
                </c:pt>
                <c:pt idx="2">
                  <c:v>20.228999999999999</c:v>
                </c:pt>
                <c:pt idx="3">
                  <c:v>25.75</c:v>
                </c:pt>
                <c:pt idx="4">
                  <c:v>37.975000000000001</c:v>
                </c:pt>
                <c:pt idx="5">
                  <c:v>40.770000000000003</c:v>
                </c:pt>
                <c:pt idx="6">
                  <c:v>32</c:v>
                </c:pt>
                <c:pt idx="7">
                  <c:v>44.2</c:v>
                </c:pt>
                <c:pt idx="8">
                  <c:v>36.5</c:v>
                </c:pt>
                <c:pt idx="9">
                  <c:v>39.840000000000003</c:v>
                </c:pt>
                <c:pt idx="10">
                  <c:v>30.8</c:v>
                </c:pt>
                <c:pt idx="11">
                  <c:v>40.31</c:v>
                </c:pt>
                <c:pt idx="12">
                  <c:v>36.9</c:v>
                </c:pt>
                <c:pt idx="13">
                  <c:v>58.8</c:v>
                </c:pt>
                <c:pt idx="14">
                  <c:v>79.650000000000006</c:v>
                </c:pt>
                <c:pt idx="15">
                  <c:v>139.5</c:v>
                </c:pt>
                <c:pt idx="16">
                  <c:v>121</c:v>
                </c:pt>
                <c:pt idx="17">
                  <c:v>97.6</c:v>
                </c:pt>
                <c:pt idx="18">
                  <c:v>105</c:v>
                </c:pt>
                <c:pt idx="19">
                  <c:v>93.468000000000004</c:v>
                </c:pt>
                <c:pt idx="20">
                  <c:v>104.5</c:v>
                </c:pt>
                <c:pt idx="21">
                  <c:v>95</c:v>
                </c:pt>
                <c:pt idx="22">
                  <c:v>165.2</c:v>
                </c:pt>
                <c:pt idx="23">
                  <c:v>198.1</c:v>
                </c:pt>
                <c:pt idx="24">
                  <c:v>210</c:v>
                </c:pt>
                <c:pt idx="25" formatCode="0.000">
                  <c:v>236.3</c:v>
                </c:pt>
                <c:pt idx="26" formatCode="0.000">
                  <c:v>290.40000000000003</c:v>
                </c:pt>
                <c:pt idx="27" formatCode="0.000">
                  <c:v>309.03500000000003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D5-425F-82AC-49F0DF176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1125760"/>
        <c:axId val="1"/>
      </c:barChart>
      <c:lineChart>
        <c:grouping val="standard"/>
        <c:varyColors val="0"/>
        <c:ser>
          <c:idx val="2"/>
          <c:order val="2"/>
          <c:tx>
            <c:v>Yield / Opbrengs</c:v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ymbol val="none"/>
          </c:marker>
          <c:cat>
            <c:strRef>
              <c:f>'Data-Canola'!$B$47:$AC$47</c:f>
              <c:strCache>
                <c:ptCount val="28"/>
                <c:pt idx="0">
                  <c:v>1998/1999</c:v>
                </c:pt>
                <c:pt idx="1">
                  <c:v>1999/2000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  <c:pt idx="17">
                  <c:v>2015/16</c:v>
                </c:pt>
                <c:pt idx="18">
                  <c:v>2016/17*</c:v>
                </c:pt>
                <c:pt idx="19">
                  <c:v>2017/18*</c:v>
                </c:pt>
                <c:pt idx="20">
                  <c:v>2018/19*</c:v>
                </c:pt>
                <c:pt idx="21">
                  <c:v>2019/20*</c:v>
                </c:pt>
                <c:pt idx="22">
                  <c:v>2020/21</c:v>
                </c:pt>
                <c:pt idx="23">
                  <c:v>2021/22</c:v>
                </c:pt>
                <c:pt idx="24">
                  <c:v>2022/23</c:v>
                </c:pt>
                <c:pt idx="25">
                  <c:v>2023/24</c:v>
                </c:pt>
                <c:pt idx="26">
                  <c:v>2024/25</c:v>
                </c:pt>
                <c:pt idx="27">
                  <c:v>2025/26</c:v>
                </c:pt>
              </c:strCache>
            </c:strRef>
          </c:cat>
          <c:val>
            <c:numRef>
              <c:f>'Data-Canola'!$B$59:$AC$59</c:f>
              <c:numCache>
                <c:formatCode>0.00</c:formatCode>
                <c:ptCount val="28"/>
                <c:pt idx="0">
                  <c:v>1.2352941176470589</c:v>
                </c:pt>
                <c:pt idx="1">
                  <c:v>1.2352941176470589</c:v>
                </c:pt>
                <c:pt idx="2">
                  <c:v>1.0566205275528859</c:v>
                </c:pt>
                <c:pt idx="3">
                  <c:v>0.95370370370370372</c:v>
                </c:pt>
                <c:pt idx="4">
                  <c:v>1.1507575757575759</c:v>
                </c:pt>
                <c:pt idx="5">
                  <c:v>0.92239819004524892</c:v>
                </c:pt>
                <c:pt idx="6">
                  <c:v>0.75274725274725274</c:v>
                </c:pt>
                <c:pt idx="7">
                  <c:v>1.099502487562189</c:v>
                </c:pt>
                <c:pt idx="8">
                  <c:v>1.140625</c:v>
                </c:pt>
                <c:pt idx="9">
                  <c:v>1.2</c:v>
                </c:pt>
                <c:pt idx="10">
                  <c:v>0.90588235294117647</c:v>
                </c:pt>
                <c:pt idx="11">
                  <c:v>1.1497432972047918</c:v>
                </c:pt>
                <c:pt idx="12">
                  <c:v>1.0597357840321653</c:v>
                </c:pt>
                <c:pt idx="13">
                  <c:v>1.3514134681682373</c:v>
                </c:pt>
                <c:pt idx="14">
                  <c:v>1.806122448979592</c:v>
                </c:pt>
                <c:pt idx="15">
                  <c:v>1.9330700478071086</c:v>
                </c:pt>
                <c:pt idx="16">
                  <c:v>1.2736842105263158</c:v>
                </c:pt>
                <c:pt idx="17">
                  <c:v>1.2504804612427931</c:v>
                </c:pt>
                <c:pt idx="18">
                  <c:v>1.5424164524421593</c:v>
                </c:pt>
                <c:pt idx="19">
                  <c:v>1.1127142857142858</c:v>
                </c:pt>
                <c:pt idx="20">
                  <c:v>1.3571428571428572</c:v>
                </c:pt>
                <c:pt idx="21">
                  <c:v>1.2837837837837838</c:v>
                </c:pt>
                <c:pt idx="22">
                  <c:v>2.9881756756756759</c:v>
                </c:pt>
                <c:pt idx="23">
                  <c:v>1.9809999999999999</c:v>
                </c:pt>
                <c:pt idx="24">
                  <c:v>2.2646680216802166</c:v>
                </c:pt>
                <c:pt idx="25">
                  <c:v>2.2407051282051285</c:v>
                </c:pt>
                <c:pt idx="26">
                  <c:v>2.5523710937499997</c:v>
                </c:pt>
                <c:pt idx="27">
                  <c:v>1.7708219923788788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D5-425F-82AC-49F0DF176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11125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Productin Years / Produksiejare</a:t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txPr>
          <a:bodyPr rot="-270000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Thousand ha or ton</a:t>
                </a:r>
              </a:p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Duisend ha of ton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511125760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0.96812024095002269"/>
              <c:y val="0.45947606661840434"/>
            </c:manualLayout>
          </c:layout>
          <c:overlay val="0"/>
        </c:title>
        <c:numFmt formatCode="0.0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  <c:spPr>
        <a:blipFill dpi="0" rotWithShape="1">
          <a:blip xmlns:r="http://schemas.openxmlformats.org/officeDocument/2006/relationships" r:embed="rId1">
            <a:alphaModFix amt="20000"/>
          </a:blip>
          <a:srcRect/>
          <a:stretch>
            <a:fillRect/>
          </a:stretch>
        </a:blipFill>
      </c:spPr>
    </c:plotArea>
    <c:legend>
      <c:legendPos val="r"/>
      <c:layout>
        <c:manualLayout>
          <c:xMode val="edge"/>
          <c:yMode val="edge"/>
          <c:x val="3.3450706015588E-2"/>
          <c:y val="0.89433959953118991"/>
          <c:w val="0.94366212937174421"/>
          <c:h val="0.10440250818031893"/>
        </c:manualLayout>
      </c:layout>
      <c:overlay val="0"/>
      <c:txPr>
        <a:bodyPr/>
        <a:lstStyle/>
        <a:p>
          <a:pPr>
            <a:defRPr sz="1045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oppervlakte onder Kanola / Total area planted to Canola</a:t>
            </a:r>
          </a:p>
        </c:rich>
      </c:tx>
      <c:layout>
        <c:manualLayout>
          <c:xMode val="edge"/>
          <c:yMode val="edge"/>
          <c:x val="0.22640883977900553"/>
          <c:y val="1.9544157770792485E-2"/>
        </c:manualLayout>
      </c:layout>
      <c:overlay val="0"/>
      <c:spPr>
        <a:solidFill>
          <a:sysClr val="window" lastClr="FFFFFF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39622641509441E-2"/>
          <c:y val="9.8305084745762716E-2"/>
          <c:w val="0.80688124306326303"/>
          <c:h val="0.74067796610169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'Data-Canola'!$A$13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50800">
                <a:solidFill>
                  <a:srgbClr val="00B050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'Data-Canola'!$B$10:$R$10</c:f>
              <c:strCache>
                <c:ptCount val="17"/>
                <c:pt idx="0">
                  <c:v>1998/1999</c:v>
                </c:pt>
                <c:pt idx="1">
                  <c:v>1999/2000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</c:strCache>
            </c:strRef>
          </c:cat>
          <c:val>
            <c:numRef>
              <c:f>'Data-Canola'!$B$22:$R$22</c:f>
              <c:numCache>
                <c:formatCode>General</c:formatCode>
                <c:ptCount val="17"/>
                <c:pt idx="0">
                  <c:v>17</c:v>
                </c:pt>
                <c:pt idx="1">
                  <c:v>25</c:v>
                </c:pt>
                <c:pt idx="2">
                  <c:v>19.145</c:v>
                </c:pt>
                <c:pt idx="3">
                  <c:v>27</c:v>
                </c:pt>
                <c:pt idx="4" formatCode="0.0">
                  <c:v>33</c:v>
                </c:pt>
                <c:pt idx="5" formatCode="0.0">
                  <c:v>44.2</c:v>
                </c:pt>
                <c:pt idx="6" formatCode="0.0">
                  <c:v>45.5</c:v>
                </c:pt>
                <c:pt idx="7" formatCode="0.0">
                  <c:v>40.200000000000003</c:v>
                </c:pt>
                <c:pt idx="8" formatCode="0.0">
                  <c:v>32</c:v>
                </c:pt>
                <c:pt idx="9" formatCode="0.0">
                  <c:v>33.200000000000003</c:v>
                </c:pt>
                <c:pt idx="10" formatCode="0.0">
                  <c:v>34</c:v>
                </c:pt>
                <c:pt idx="11" formatCode="0.0">
                  <c:v>35.06</c:v>
                </c:pt>
                <c:pt idx="12" formatCode="0.0">
                  <c:v>34.82</c:v>
                </c:pt>
                <c:pt idx="13" formatCode="0.0">
                  <c:v>43.51</c:v>
                </c:pt>
                <c:pt idx="14" formatCode="0.0">
                  <c:v>44.1</c:v>
                </c:pt>
                <c:pt idx="15" formatCode="0.0">
                  <c:v>72.165000000000006</c:v>
                </c:pt>
                <c:pt idx="16" formatCode="0.0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3D-4C7A-9BB6-334759FB91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1172800"/>
        <c:axId val="1"/>
      </c:barChart>
      <c:catAx>
        <c:axId val="5111728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Produskiejare / Production years</a:t>
                </a:r>
              </a:p>
            </c:rich>
          </c:tx>
          <c:layout>
            <c:manualLayout>
              <c:xMode val="edge"/>
              <c:yMode val="edge"/>
              <c:x val="0.35372645408274245"/>
              <c:y val="0.90671023829531194"/>
            </c:manualLayout>
          </c:layout>
          <c:overlay val="0"/>
          <c:spPr>
            <a:solidFill>
              <a:sysClr val="window" lastClr="FFFFFF"/>
            </a:solidFill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hectares</a:t>
                </a:r>
              </a:p>
            </c:rich>
          </c:tx>
          <c:layout>
            <c:manualLayout>
              <c:xMode val="edge"/>
              <c:yMode val="edge"/>
              <c:x val="1.2181667899247401E-2"/>
              <c:y val="0.38599296629423296"/>
            </c:manualLayout>
          </c:layout>
          <c:overlay val="0"/>
          <c:spPr>
            <a:solidFill>
              <a:schemeClr val="bg1"/>
            </a:solidFill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1172800"/>
        <c:crosses val="autoZero"/>
        <c:crossBetween val="between"/>
      </c:valAx>
      <c:spPr>
        <a:solidFill>
          <a:schemeClr val="bg2">
            <a:lumMod val="90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18887893157001784"/>
          <c:y val="0.95081945784444932"/>
          <c:w val="0.85701657458563529"/>
          <c:h val="0.9861282458269792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rgbClr val="9BBB59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produksie van Kanola / Total production of Canola </a:t>
            </a:r>
          </a:p>
        </c:rich>
      </c:tx>
      <c:layout>
        <c:manualLayout>
          <c:xMode val="edge"/>
          <c:yMode val="edge"/>
          <c:x val="0.2243723300277842"/>
          <c:y val="1.9543760733612001E-2"/>
        </c:manualLayout>
      </c:layout>
      <c:overlay val="0"/>
      <c:spPr>
        <a:solidFill>
          <a:schemeClr val="bg1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8976640711902107E-2"/>
          <c:y val="9.056192034915439E-2"/>
          <c:w val="0.90989988876529482"/>
          <c:h val="0.75286415711947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'Data-Canola'!$A$32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50800">
                <a:solidFill>
                  <a:srgbClr val="3366FF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'Data-Canola'!$B$29:$R$29</c:f>
              <c:strCache>
                <c:ptCount val="17"/>
                <c:pt idx="0">
                  <c:v>1998/1999</c:v>
                </c:pt>
                <c:pt idx="1">
                  <c:v>1999/2000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</c:strCache>
            </c:strRef>
          </c:cat>
          <c:val>
            <c:numRef>
              <c:f>'Data-Canola'!$B$41:$R$41</c:f>
              <c:numCache>
                <c:formatCode>0.0</c:formatCode>
                <c:ptCount val="17"/>
                <c:pt idx="0">
                  <c:v>21</c:v>
                </c:pt>
                <c:pt idx="1">
                  <c:v>23</c:v>
                </c:pt>
                <c:pt idx="2">
                  <c:v>20.228999999999999</c:v>
                </c:pt>
                <c:pt idx="3">
                  <c:v>25.75</c:v>
                </c:pt>
                <c:pt idx="4">
                  <c:v>37.975000000000001</c:v>
                </c:pt>
                <c:pt idx="5">
                  <c:v>40.770000000000003</c:v>
                </c:pt>
                <c:pt idx="6">
                  <c:v>32</c:v>
                </c:pt>
                <c:pt idx="7">
                  <c:v>44.2</c:v>
                </c:pt>
                <c:pt idx="8">
                  <c:v>36.5</c:v>
                </c:pt>
                <c:pt idx="9">
                  <c:v>39.840000000000003</c:v>
                </c:pt>
                <c:pt idx="10">
                  <c:v>30.8</c:v>
                </c:pt>
                <c:pt idx="11">
                  <c:v>40.31</c:v>
                </c:pt>
                <c:pt idx="12">
                  <c:v>36.9</c:v>
                </c:pt>
                <c:pt idx="13">
                  <c:v>58.8</c:v>
                </c:pt>
                <c:pt idx="14">
                  <c:v>79.650000000000006</c:v>
                </c:pt>
                <c:pt idx="15">
                  <c:v>139.5</c:v>
                </c:pt>
                <c:pt idx="16">
                  <c:v>121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5E-49F7-8C17-D11E192AA5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1119520"/>
        <c:axId val="1"/>
      </c:barChart>
      <c:catAx>
        <c:axId val="5111195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Produksiejare / Production years</a:t>
                </a:r>
              </a:p>
            </c:rich>
          </c:tx>
          <c:layout>
            <c:manualLayout>
              <c:xMode val="edge"/>
              <c:yMode val="edge"/>
              <c:x val="0.3926586791713797"/>
              <c:y val="0.90507371763714717"/>
            </c:manualLayout>
          </c:layout>
          <c:overlay val="0"/>
          <c:spPr>
            <a:solidFill>
              <a:sysClr val="window" lastClr="FFFFFF"/>
            </a:solidFill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Thousand Ton</a:t>
                </a:r>
              </a:p>
            </c:rich>
          </c:tx>
          <c:layout>
            <c:manualLayout>
              <c:xMode val="edge"/>
              <c:yMode val="edge"/>
              <c:x val="1.2181845470153052E-2"/>
              <c:y val="0.39087931909745843"/>
            </c:manualLayout>
          </c:layout>
          <c:overlay val="0"/>
          <c:spPr>
            <a:solidFill>
              <a:schemeClr val="bg1"/>
            </a:solidFill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1119520"/>
        <c:crosses val="autoZero"/>
        <c:crossBetween val="between"/>
      </c:valAx>
      <c:spPr>
        <a:blipFill dpi="0" rotWithShape="0">
          <a:blip xmlns:r="http://schemas.openxmlformats.org/officeDocument/2006/relationships" r:embed="rId1"/>
          <a:srcRect/>
          <a:tile tx="0" ty="0" sx="100000" sy="100000" flip="none" algn="tl"/>
        </a:blip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5912737895210797"/>
          <c:y val="0.95538057742782156"/>
          <c:w val="0.867319723109925"/>
          <c:h val="0.9895013123359580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accent1">
        <a:lumMod val="20000"/>
        <a:lumOff val="80000"/>
      </a:schemeClr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ZA"/>
              <a:t>Totale gemiddelde opbrengs van Kanola / Total average yield of Canola</a:t>
            </a:r>
          </a:p>
        </c:rich>
      </c:tx>
      <c:layout>
        <c:manualLayout>
          <c:xMode val="edge"/>
          <c:yMode val="edge"/>
          <c:x val="0.16004222612669283"/>
          <c:y val="1.7361426659612215E-2"/>
        </c:manualLayout>
      </c:layout>
      <c:overlay val="0"/>
      <c:spPr>
        <a:solidFill>
          <a:schemeClr val="bg1"/>
        </a:solidFill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097669256381798"/>
          <c:y val="0.16271186440677965"/>
          <c:w val="0.85349611542730297"/>
          <c:h val="0.6186440677966101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'Data-Canola'!$A$50</c:f>
              <c:strCache>
                <c:ptCount val="1"/>
                <c:pt idx="0">
                  <c:v> Wes-Kaap/W. Cape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trendline>
            <c:spPr>
              <a:ln w="50800">
                <a:solidFill>
                  <a:srgbClr val="3366FF"/>
                </a:solidFill>
                <a:prstDash val="solid"/>
              </a:ln>
            </c:spPr>
            <c:trendlineType val="log"/>
            <c:dispRSqr val="0"/>
            <c:dispEq val="0"/>
          </c:trendline>
          <c:cat>
            <c:strRef>
              <c:f>'Data-Canola'!$B$47:$R$47</c:f>
              <c:strCache>
                <c:ptCount val="17"/>
                <c:pt idx="0">
                  <c:v>1998/1999</c:v>
                </c:pt>
                <c:pt idx="1">
                  <c:v>1999/2000</c:v>
                </c:pt>
                <c:pt idx="2">
                  <c:v>2000/01</c:v>
                </c:pt>
                <c:pt idx="3">
                  <c:v>2001/02</c:v>
                </c:pt>
                <c:pt idx="4">
                  <c:v>2002/03</c:v>
                </c:pt>
                <c:pt idx="5">
                  <c:v>2003/04</c:v>
                </c:pt>
                <c:pt idx="6">
                  <c:v>2004/05</c:v>
                </c:pt>
                <c:pt idx="7">
                  <c:v>2005/06</c:v>
                </c:pt>
                <c:pt idx="8">
                  <c:v>2006/07</c:v>
                </c:pt>
                <c:pt idx="9">
                  <c:v>2007/08</c:v>
                </c:pt>
                <c:pt idx="10">
                  <c:v>2008/09</c:v>
                </c:pt>
                <c:pt idx="11">
                  <c:v>2009/10</c:v>
                </c:pt>
                <c:pt idx="12">
                  <c:v>2010/11</c:v>
                </c:pt>
                <c:pt idx="13">
                  <c:v>2011/12</c:v>
                </c:pt>
                <c:pt idx="14">
                  <c:v>2012/13</c:v>
                </c:pt>
                <c:pt idx="15">
                  <c:v>2013/14</c:v>
                </c:pt>
                <c:pt idx="16">
                  <c:v>2014/15</c:v>
                </c:pt>
              </c:strCache>
            </c:strRef>
          </c:cat>
          <c:val>
            <c:numRef>
              <c:f>'Data-Canola'!$B$59:$R$59</c:f>
              <c:numCache>
                <c:formatCode>0.00</c:formatCode>
                <c:ptCount val="17"/>
                <c:pt idx="0">
                  <c:v>1.2352941176470589</c:v>
                </c:pt>
                <c:pt idx="1">
                  <c:v>1.2352941176470589</c:v>
                </c:pt>
                <c:pt idx="2">
                  <c:v>1.0566205275528859</c:v>
                </c:pt>
                <c:pt idx="3">
                  <c:v>0.95370370370370372</c:v>
                </c:pt>
                <c:pt idx="4">
                  <c:v>1.1507575757575759</c:v>
                </c:pt>
                <c:pt idx="5">
                  <c:v>0.92239819004524892</c:v>
                </c:pt>
                <c:pt idx="6">
                  <c:v>0.75274725274725274</c:v>
                </c:pt>
                <c:pt idx="7">
                  <c:v>1.099502487562189</c:v>
                </c:pt>
                <c:pt idx="8">
                  <c:v>1.140625</c:v>
                </c:pt>
                <c:pt idx="9">
                  <c:v>1.2</c:v>
                </c:pt>
                <c:pt idx="10">
                  <c:v>0.90588235294117647</c:v>
                </c:pt>
                <c:pt idx="11">
                  <c:v>1.1497432972047918</c:v>
                </c:pt>
                <c:pt idx="12">
                  <c:v>1.0597357840321653</c:v>
                </c:pt>
                <c:pt idx="13">
                  <c:v>1.3514134681682373</c:v>
                </c:pt>
                <c:pt idx="14">
                  <c:v>1.806122448979592</c:v>
                </c:pt>
                <c:pt idx="15">
                  <c:v>1.9330700478071086</c:v>
                </c:pt>
                <c:pt idx="16">
                  <c:v>1.2736842105263158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A36-4606-A69B-57D632EE9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11126720"/>
        <c:axId val="1"/>
      </c:barChart>
      <c:catAx>
        <c:axId val="5111267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Produksiejare / Production years</a:t>
                </a:r>
              </a:p>
            </c:rich>
          </c:tx>
          <c:layout>
            <c:manualLayout>
              <c:xMode val="edge"/>
              <c:yMode val="edge"/>
              <c:x val="0.36892836742514623"/>
              <c:y val="0.87943232392393633"/>
            </c:manualLayout>
          </c:layout>
          <c:overlay val="0"/>
          <c:spPr>
            <a:solidFill>
              <a:schemeClr val="bg1"/>
            </a:solidFill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4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T/HA</a:t>
                </a:r>
              </a:p>
            </c:rich>
          </c:tx>
          <c:layout>
            <c:manualLayout>
              <c:xMode val="edge"/>
              <c:yMode val="edge"/>
              <c:x val="2.1134754849858644E-2"/>
              <c:y val="0.49754504995176002"/>
            </c:manualLayout>
          </c:layout>
          <c:overlay val="0"/>
          <c:spPr>
            <a:solidFill>
              <a:schemeClr val="bg1"/>
            </a:solidFill>
            <a:ln w="25400">
              <a:noFill/>
            </a:ln>
          </c:spPr>
        </c:title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511126720"/>
        <c:crosses val="autoZero"/>
        <c:crossBetween val="between"/>
      </c:valAx>
      <c:spPr>
        <a:solidFill>
          <a:schemeClr val="accent6">
            <a:lumMod val="20000"/>
            <a:lumOff val="80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.21214782036542951"/>
          <c:y val="0.95838598238461292"/>
          <c:w val="0.83274650586032117"/>
          <c:h val="0.9949560652744493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2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2">
        <a:lumMod val="90000"/>
      </a:schemeClr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chart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1D66A69-22C3-40A7-A03A-78DD7E7943BF}">
  <sheetPr/>
  <sheetViews>
    <sheetView zoomScale="115" workbookViewId="0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174C3E2-933C-4636-AA78-070D362D9056}">
  <sheetPr/>
  <sheetViews>
    <sheetView zoomScale="70" workbookViewId="0"/>
  </sheetViews>
  <pageMargins left="0.75" right="0.75" top="1" bottom="1" header="0.5" footer="0.5"/>
  <headerFooter alignWithMargins="0"/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767DA57A-8B4F-4B41-8B28-393F6CC6DF62}">
  <sheetPr/>
  <sheetViews>
    <sheetView zoomScale="85" workbookViewId="0"/>
  </sheetViews>
  <pageMargins left="0.75" right="0.75" top="1" bottom="1" header="0.5" footer="0.5"/>
  <pageSetup orientation="landscape" horizontalDpi="4294967293" r:id="rId1"/>
  <headerFooter alignWithMargins="0"/>
  <drawing r:id="rId2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6A33CA9-9B5D-4521-A4EE-41B2C38CCD55}">
  <sheetPr/>
  <sheetViews>
    <sheetView zoomScale="88" workbookViewId="0"/>
  </sheetViews>
  <pageMargins left="0.75" right="0.75" top="1" bottom="1" header="0.5" footer="0.5"/>
  <headerFooter alignWithMargins="0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5514" cy="606334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7590307-FC3C-4224-C8D5-30504903F395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5516880" cy="38557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0959644-9E4F-240E-23A0-ED5B876B1A5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5463540" cy="37033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CDACD83-0B28-5B9D-3164-194B49EB3714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5532120" cy="385572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7D4D9AA-BC05-5930-6CF3-9ABCBF988F1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5FCA-C081-464D-84F9-D90FE684F495}">
  <dimension ref="A1:AE64"/>
  <sheetViews>
    <sheetView tabSelected="1" zoomScale="90" zoomScaleNormal="98" workbookViewId="0">
      <pane xSplit="1" ySplit="10" topLeftCell="W11" activePane="bottomRight" state="frozen"/>
      <selection pane="topRight" activeCell="B1" sqref="B1"/>
      <selection pane="bottomLeft" activeCell="A14" sqref="A14"/>
      <selection pane="bottomRight" activeCell="AG34" sqref="AG34"/>
    </sheetView>
  </sheetViews>
  <sheetFormatPr defaultColWidth="8.88671875" defaultRowHeight="13.2" x14ac:dyDescent="0.25"/>
  <cols>
    <col min="1" max="1" width="78.33203125" style="4" bestFit="1" customWidth="1"/>
    <col min="2" max="29" width="10.6640625" style="4" customWidth="1"/>
    <col min="30" max="30" width="14.77734375" style="4" bestFit="1" customWidth="1"/>
    <col min="31" max="52" width="10.6640625" style="4" customWidth="1"/>
    <col min="53" max="60" width="8.88671875" style="4"/>
    <col min="61" max="61" width="10.33203125" style="4" bestFit="1" customWidth="1"/>
    <col min="62" max="16384" width="8.88671875" style="4"/>
  </cols>
  <sheetData>
    <row r="1" spans="1:30" ht="15.6" x14ac:dyDescent="0.3">
      <c r="A1" s="1" t="s">
        <v>0</v>
      </c>
      <c r="B1" s="2"/>
      <c r="C1" s="3"/>
      <c r="D1" s="3"/>
      <c r="E1" s="3"/>
      <c r="F1" s="3"/>
    </row>
    <row r="3" spans="1:30" x14ac:dyDescent="0.25">
      <c r="A3" s="4" t="s">
        <v>1</v>
      </c>
    </row>
    <row r="4" spans="1:30" x14ac:dyDescent="0.25">
      <c r="A4" s="4" t="s">
        <v>2</v>
      </c>
    </row>
    <row r="6" spans="1:30" x14ac:dyDescent="0.25">
      <c r="A6" s="77" t="s">
        <v>63</v>
      </c>
    </row>
    <row r="7" spans="1:30" x14ac:dyDescent="0.25">
      <c r="A7" s="90" t="s">
        <v>64</v>
      </c>
    </row>
    <row r="8" spans="1:30" x14ac:dyDescent="0.25">
      <c r="A8" s="5" t="s">
        <v>3</v>
      </c>
      <c r="B8" s="5"/>
    </row>
    <row r="9" spans="1:30" ht="18" customHeight="1" thickBot="1" x14ac:dyDescent="0.3">
      <c r="A9" s="5" t="s">
        <v>4</v>
      </c>
      <c r="B9" s="5"/>
      <c r="AD9" s="86" t="s">
        <v>60</v>
      </c>
    </row>
    <row r="10" spans="1:30" x14ac:dyDescent="0.25">
      <c r="A10" s="6" t="s">
        <v>5</v>
      </c>
      <c r="B10" s="7" t="s">
        <v>6</v>
      </c>
      <c r="C10" s="8" t="s">
        <v>7</v>
      </c>
      <c r="D10" s="9" t="s">
        <v>8</v>
      </c>
      <c r="E10" s="10" t="s">
        <v>9</v>
      </c>
      <c r="F10" s="10" t="s">
        <v>10</v>
      </c>
      <c r="G10" s="10" t="s">
        <v>11</v>
      </c>
      <c r="H10" s="11" t="s">
        <v>12</v>
      </c>
      <c r="I10" s="10" t="s">
        <v>13</v>
      </c>
      <c r="J10" s="12" t="s">
        <v>14</v>
      </c>
      <c r="K10" s="10" t="s">
        <v>15</v>
      </c>
      <c r="L10" s="10" t="s">
        <v>16</v>
      </c>
      <c r="M10" s="13" t="s">
        <v>17</v>
      </c>
      <c r="N10" s="13" t="s">
        <v>18</v>
      </c>
      <c r="O10" s="13" t="s">
        <v>19</v>
      </c>
      <c r="P10" s="13" t="s">
        <v>20</v>
      </c>
      <c r="Q10" s="14" t="s">
        <v>21</v>
      </c>
      <c r="R10" s="14" t="s">
        <v>22</v>
      </c>
      <c r="S10" s="14" t="s">
        <v>23</v>
      </c>
      <c r="T10" s="14" t="s">
        <v>24</v>
      </c>
      <c r="U10" s="14" t="s">
        <v>25</v>
      </c>
      <c r="V10" s="14" t="s">
        <v>26</v>
      </c>
      <c r="W10" s="14" t="s">
        <v>27</v>
      </c>
      <c r="X10" s="14" t="s">
        <v>28</v>
      </c>
      <c r="Y10" s="14" t="s">
        <v>29</v>
      </c>
      <c r="Z10" s="14" t="s">
        <v>30</v>
      </c>
      <c r="AA10" s="14" t="s">
        <v>31</v>
      </c>
      <c r="AB10" s="14" t="s">
        <v>32</v>
      </c>
      <c r="AC10" s="14" t="s">
        <v>61</v>
      </c>
      <c r="AD10" s="14" t="s">
        <v>62</v>
      </c>
    </row>
    <row r="11" spans="1:30" x14ac:dyDescent="0.25">
      <c r="A11" s="15" t="s">
        <v>33</v>
      </c>
      <c r="B11" s="16" t="s">
        <v>34</v>
      </c>
      <c r="C11" s="16" t="s">
        <v>34</v>
      </c>
      <c r="D11" s="16" t="s">
        <v>34</v>
      </c>
      <c r="E11" s="17" t="s">
        <v>34</v>
      </c>
      <c r="F11" s="17" t="s">
        <v>34</v>
      </c>
      <c r="G11" s="17" t="s">
        <v>34</v>
      </c>
      <c r="H11" s="18" t="s">
        <v>34</v>
      </c>
      <c r="I11" s="17" t="s">
        <v>34</v>
      </c>
      <c r="J11" s="19" t="s">
        <v>34</v>
      </c>
      <c r="K11" s="17" t="s">
        <v>34</v>
      </c>
      <c r="L11" s="17" t="s">
        <v>34</v>
      </c>
      <c r="M11" s="20" t="s">
        <v>34</v>
      </c>
      <c r="N11" s="20" t="s">
        <v>34</v>
      </c>
      <c r="O11" s="20" t="s">
        <v>34</v>
      </c>
      <c r="P11" s="20" t="s">
        <v>34</v>
      </c>
      <c r="Q11" s="21" t="s">
        <v>34</v>
      </c>
      <c r="R11" s="21" t="s">
        <v>34</v>
      </c>
      <c r="S11" s="21" t="s">
        <v>34</v>
      </c>
      <c r="T11" s="21" t="s">
        <v>34</v>
      </c>
      <c r="U11" s="21" t="s">
        <v>34</v>
      </c>
      <c r="V11" s="21" t="s">
        <v>34</v>
      </c>
      <c r="W11" s="21" t="s">
        <v>34</v>
      </c>
      <c r="X11" s="21" t="s">
        <v>34</v>
      </c>
      <c r="Y11" s="21" t="s">
        <v>34</v>
      </c>
      <c r="Z11" s="21" t="s">
        <v>34</v>
      </c>
      <c r="AA11" s="21" t="s">
        <v>34</v>
      </c>
      <c r="AB11" s="21" t="s">
        <v>34</v>
      </c>
      <c r="AC11" s="21" t="s">
        <v>34</v>
      </c>
      <c r="AD11" s="21" t="s">
        <v>34</v>
      </c>
    </row>
    <row r="12" spans="1:30" x14ac:dyDescent="0.25">
      <c r="A12" s="22"/>
      <c r="B12" s="23"/>
      <c r="C12" s="24"/>
      <c r="D12" s="24"/>
      <c r="E12" s="23"/>
      <c r="F12" s="23"/>
      <c r="G12" s="23"/>
      <c r="H12" s="23"/>
      <c r="I12" s="23"/>
      <c r="J12" s="25"/>
      <c r="K12" s="23"/>
      <c r="L12" s="23"/>
      <c r="M12" s="26"/>
      <c r="N12" s="26"/>
      <c r="O12" s="26"/>
      <c r="P12" s="26"/>
      <c r="Q12" s="27"/>
      <c r="R12" s="27"/>
      <c r="S12" s="27"/>
      <c r="T12" s="27"/>
      <c r="U12" s="27"/>
      <c r="V12" s="27"/>
      <c r="W12" s="27"/>
      <c r="X12" s="27"/>
      <c r="Y12" s="27"/>
      <c r="Z12" s="27"/>
      <c r="AA12" s="27"/>
      <c r="AB12" s="27"/>
      <c r="AC12" s="27"/>
      <c r="AD12" s="27"/>
    </row>
    <row r="13" spans="1:30" x14ac:dyDescent="0.25">
      <c r="A13" s="22" t="s">
        <v>35</v>
      </c>
      <c r="B13" s="23">
        <v>17</v>
      </c>
      <c r="C13" s="28">
        <v>25</v>
      </c>
      <c r="D13" s="28">
        <v>19.145</v>
      </c>
      <c r="E13" s="29">
        <v>27</v>
      </c>
      <c r="F13" s="29">
        <v>33</v>
      </c>
      <c r="G13" s="29">
        <v>44.2</v>
      </c>
      <c r="H13" s="29">
        <v>45.5</v>
      </c>
      <c r="I13" s="29">
        <v>40.200000000000003</v>
      </c>
      <c r="J13" s="30">
        <v>32</v>
      </c>
      <c r="K13" s="29">
        <v>33.200000000000003</v>
      </c>
      <c r="L13" s="29">
        <v>34</v>
      </c>
      <c r="M13" s="31">
        <v>35.06</v>
      </c>
      <c r="N13" s="31">
        <v>34.82</v>
      </c>
      <c r="O13" s="31">
        <f>O22</f>
        <v>43.51</v>
      </c>
      <c r="P13" s="31">
        <v>44.1</v>
      </c>
      <c r="Q13" s="32">
        <f>Q22</f>
        <v>72.165000000000006</v>
      </c>
      <c r="R13" s="32">
        <v>95</v>
      </c>
      <c r="S13" s="32">
        <v>78.05</v>
      </c>
      <c r="T13" s="32">
        <v>68.075000000000003</v>
      </c>
      <c r="U13" s="32">
        <v>84</v>
      </c>
      <c r="V13" s="32">
        <v>77</v>
      </c>
      <c r="W13" s="32">
        <v>74</v>
      </c>
      <c r="X13" s="27">
        <v>74</v>
      </c>
      <c r="Y13" s="27">
        <v>100</v>
      </c>
      <c r="Z13" s="27">
        <v>123</v>
      </c>
      <c r="AA13" s="27">
        <v>130</v>
      </c>
      <c r="AB13" s="27">
        <v>160</v>
      </c>
      <c r="AC13" s="27"/>
      <c r="AD13" s="27"/>
    </row>
    <row r="14" spans="1:30" x14ac:dyDescent="0.25">
      <c r="A14" s="73" t="s">
        <v>53</v>
      </c>
      <c r="B14" s="23"/>
      <c r="C14" s="28"/>
      <c r="D14" s="28"/>
      <c r="E14" s="29"/>
      <c r="F14" s="29"/>
      <c r="G14" s="29"/>
      <c r="H14" s="29"/>
      <c r="I14" s="29"/>
      <c r="J14" s="30"/>
      <c r="K14" s="29"/>
      <c r="L14" s="29"/>
      <c r="M14" s="31"/>
      <c r="N14" s="31"/>
      <c r="O14" s="31"/>
      <c r="P14" s="31"/>
      <c r="Q14" s="32"/>
      <c r="R14" s="32"/>
      <c r="S14" s="32"/>
      <c r="T14" s="32"/>
      <c r="U14" s="32"/>
      <c r="V14" s="32"/>
      <c r="W14" s="32"/>
      <c r="X14" s="27"/>
      <c r="Y14" s="27"/>
      <c r="Z14" s="27">
        <v>0.05</v>
      </c>
      <c r="AA14" s="27">
        <v>0.15</v>
      </c>
      <c r="AB14" s="27">
        <v>0.7</v>
      </c>
      <c r="AC14" s="27"/>
      <c r="AD14" s="27"/>
    </row>
    <row r="15" spans="1:30" x14ac:dyDescent="0.25">
      <c r="A15" s="73" t="s">
        <v>55</v>
      </c>
      <c r="B15" s="23"/>
      <c r="C15" s="28"/>
      <c r="D15" s="28"/>
      <c r="E15" s="29"/>
      <c r="F15" s="29"/>
      <c r="G15" s="29"/>
      <c r="H15" s="29"/>
      <c r="I15" s="29"/>
      <c r="J15" s="30"/>
      <c r="K15" s="29"/>
      <c r="L15" s="29"/>
      <c r="M15" s="31"/>
      <c r="N15" s="31"/>
      <c r="O15" s="31"/>
      <c r="P15" s="31"/>
      <c r="Q15" s="32"/>
      <c r="R15" s="32"/>
      <c r="S15" s="32"/>
      <c r="T15" s="32"/>
      <c r="U15" s="32"/>
      <c r="V15" s="32"/>
      <c r="W15" s="32"/>
      <c r="X15" s="27"/>
      <c r="Y15" s="27"/>
      <c r="Z15" s="27"/>
      <c r="AA15" s="27">
        <v>0.15</v>
      </c>
      <c r="AB15" s="27">
        <v>0.9</v>
      </c>
      <c r="AC15" s="27"/>
      <c r="AD15" s="27"/>
    </row>
    <row r="16" spans="1:30" x14ac:dyDescent="0.25">
      <c r="A16" s="73" t="s">
        <v>54</v>
      </c>
      <c r="B16" s="23"/>
      <c r="C16" s="28"/>
      <c r="D16" s="28"/>
      <c r="E16" s="29"/>
      <c r="F16" s="29"/>
      <c r="G16" s="29"/>
      <c r="H16" s="29"/>
      <c r="I16" s="29"/>
      <c r="J16" s="30"/>
      <c r="K16" s="29"/>
      <c r="L16" s="29"/>
      <c r="M16" s="31"/>
      <c r="N16" s="31"/>
      <c r="O16" s="31"/>
      <c r="P16" s="31"/>
      <c r="Q16" s="32"/>
      <c r="R16" s="32"/>
      <c r="S16" s="32"/>
      <c r="T16" s="32"/>
      <c r="U16" s="32"/>
      <c r="V16" s="32"/>
      <c r="W16" s="32"/>
      <c r="X16" s="27"/>
      <c r="Y16" s="27"/>
      <c r="Z16" s="27">
        <v>0.1</v>
      </c>
      <c r="AA16" s="27">
        <v>0.9</v>
      </c>
      <c r="AB16" s="27">
        <v>0.9</v>
      </c>
      <c r="AC16" s="27"/>
      <c r="AD16" s="27"/>
    </row>
    <row r="17" spans="1:31" x14ac:dyDescent="0.25">
      <c r="A17" s="73" t="s">
        <v>56</v>
      </c>
      <c r="B17" s="23"/>
      <c r="C17" s="28"/>
      <c r="D17" s="28"/>
      <c r="E17" s="29"/>
      <c r="F17" s="29"/>
      <c r="G17" s="29"/>
      <c r="H17" s="29"/>
      <c r="I17" s="29"/>
      <c r="J17" s="30"/>
      <c r="K17" s="29"/>
      <c r="L17" s="29"/>
      <c r="M17" s="31"/>
      <c r="N17" s="31"/>
      <c r="O17" s="31"/>
      <c r="P17" s="31"/>
      <c r="Q17" s="32"/>
      <c r="R17" s="32"/>
      <c r="S17" s="32"/>
      <c r="T17" s="32"/>
      <c r="U17" s="32"/>
      <c r="V17" s="32"/>
      <c r="W17" s="32"/>
      <c r="X17" s="27"/>
      <c r="Y17" s="27"/>
      <c r="Z17" s="27"/>
      <c r="AA17" s="27"/>
      <c r="AB17" s="27">
        <v>0.2</v>
      </c>
      <c r="AC17" s="27"/>
      <c r="AD17" s="27"/>
    </row>
    <row r="18" spans="1:31" x14ac:dyDescent="0.25">
      <c r="A18" s="73" t="s">
        <v>57</v>
      </c>
      <c r="B18" s="23"/>
      <c r="C18" s="28"/>
      <c r="D18" s="28"/>
      <c r="E18" s="29"/>
      <c r="F18" s="29"/>
      <c r="G18" s="29"/>
      <c r="H18" s="29"/>
      <c r="I18" s="29"/>
      <c r="J18" s="30"/>
      <c r="K18" s="29"/>
      <c r="L18" s="29"/>
      <c r="M18" s="31"/>
      <c r="N18" s="31"/>
      <c r="O18" s="31"/>
      <c r="P18" s="31"/>
      <c r="Q18" s="32"/>
      <c r="R18" s="32"/>
      <c r="S18" s="32"/>
      <c r="T18" s="32"/>
      <c r="U18" s="32"/>
      <c r="V18" s="32"/>
      <c r="W18" s="32"/>
      <c r="X18" s="27"/>
      <c r="Y18" s="27"/>
      <c r="Z18" s="27"/>
      <c r="AA18" s="27"/>
      <c r="AB18" s="27">
        <v>0.8</v>
      </c>
      <c r="AC18" s="27"/>
      <c r="AD18" s="27"/>
    </row>
    <row r="19" spans="1:31" x14ac:dyDescent="0.25">
      <c r="A19" s="73" t="s">
        <v>52</v>
      </c>
      <c r="B19" s="23"/>
      <c r="C19" s="28"/>
      <c r="D19" s="28"/>
      <c r="E19" s="29"/>
      <c r="F19" s="29"/>
      <c r="G19" s="29"/>
      <c r="H19" s="29"/>
      <c r="I19" s="29"/>
      <c r="J19" s="30"/>
      <c r="K19" s="29"/>
      <c r="L19" s="29"/>
      <c r="M19" s="31"/>
      <c r="N19" s="31"/>
      <c r="O19" s="31"/>
      <c r="P19" s="31"/>
      <c r="Q19" s="32"/>
      <c r="R19" s="32"/>
      <c r="S19" s="32"/>
      <c r="T19" s="32"/>
      <c r="U19" s="32"/>
      <c r="V19" s="32"/>
      <c r="W19" s="32"/>
      <c r="X19" s="27">
        <v>0.12</v>
      </c>
      <c r="Y19" s="27"/>
      <c r="Z19" s="27">
        <v>0.36</v>
      </c>
      <c r="AA19" s="27"/>
      <c r="AB19" s="27">
        <v>2</v>
      </c>
      <c r="AC19" s="27"/>
      <c r="AD19" s="27"/>
    </row>
    <row r="20" spans="1:31" x14ac:dyDescent="0.25">
      <c r="A20" s="73" t="s">
        <v>58</v>
      </c>
      <c r="B20" s="23"/>
      <c r="C20" s="28"/>
      <c r="D20" s="28"/>
      <c r="E20" s="29"/>
      <c r="F20" s="29"/>
      <c r="G20" s="29"/>
      <c r="H20" s="29"/>
      <c r="I20" s="29"/>
      <c r="J20" s="30"/>
      <c r="K20" s="29"/>
      <c r="L20" s="29"/>
      <c r="M20" s="31"/>
      <c r="N20" s="31"/>
      <c r="O20" s="31"/>
      <c r="P20" s="31"/>
      <c r="Q20" s="32"/>
      <c r="R20" s="32"/>
      <c r="S20" s="32"/>
      <c r="T20" s="32"/>
      <c r="U20" s="32"/>
      <c r="V20" s="32"/>
      <c r="W20" s="32"/>
      <c r="X20" s="27"/>
      <c r="Y20" s="27"/>
      <c r="Z20" s="27"/>
      <c r="AA20" s="27"/>
      <c r="AB20" s="27">
        <v>0.25</v>
      </c>
      <c r="AC20" s="27"/>
      <c r="AD20" s="27"/>
    </row>
    <row r="21" spans="1:31" x14ac:dyDescent="0.25">
      <c r="A21" s="22"/>
      <c r="B21" s="23"/>
      <c r="C21" s="28"/>
      <c r="D21" s="28"/>
      <c r="E21" s="29"/>
      <c r="F21" s="29"/>
      <c r="G21" s="29"/>
      <c r="H21" s="29"/>
      <c r="I21" s="29"/>
      <c r="J21" s="30"/>
      <c r="K21" s="29"/>
      <c r="L21" s="29"/>
      <c r="M21" s="31"/>
      <c r="N21" s="31"/>
      <c r="O21" s="31"/>
      <c r="P21" s="31"/>
      <c r="Q21" s="32"/>
      <c r="R21" s="32"/>
      <c r="S21" s="32"/>
      <c r="T21" s="32"/>
      <c r="U21" s="32"/>
      <c r="V21" s="27"/>
      <c r="W21" s="27"/>
      <c r="X21" s="27"/>
      <c r="Y21" s="27"/>
      <c r="Z21" s="27"/>
      <c r="AA21" s="27"/>
      <c r="AB21" s="27"/>
      <c r="AC21" s="27"/>
      <c r="AD21" s="27"/>
    </row>
    <row r="22" spans="1:31" x14ac:dyDescent="0.25">
      <c r="A22" s="15" t="s">
        <v>36</v>
      </c>
      <c r="B22" s="33">
        <f t="shared" ref="B22:L22" si="0">B13</f>
        <v>17</v>
      </c>
      <c r="C22" s="33">
        <f t="shared" si="0"/>
        <v>25</v>
      </c>
      <c r="D22" s="33">
        <f t="shared" si="0"/>
        <v>19.145</v>
      </c>
      <c r="E22" s="33">
        <f t="shared" si="0"/>
        <v>27</v>
      </c>
      <c r="F22" s="34">
        <f t="shared" si="0"/>
        <v>33</v>
      </c>
      <c r="G22" s="34">
        <f t="shared" si="0"/>
        <v>44.2</v>
      </c>
      <c r="H22" s="34">
        <f t="shared" si="0"/>
        <v>45.5</v>
      </c>
      <c r="I22" s="34">
        <f t="shared" si="0"/>
        <v>40.200000000000003</v>
      </c>
      <c r="J22" s="34">
        <f t="shared" si="0"/>
        <v>32</v>
      </c>
      <c r="K22" s="34">
        <f t="shared" si="0"/>
        <v>33.200000000000003</v>
      </c>
      <c r="L22" s="34">
        <f t="shared" si="0"/>
        <v>34</v>
      </c>
      <c r="M22" s="34">
        <v>35.06</v>
      </c>
      <c r="N22" s="34">
        <f>N13</f>
        <v>34.82</v>
      </c>
      <c r="O22" s="34">
        <v>43.51</v>
      </c>
      <c r="P22" s="34">
        <f>P13</f>
        <v>44.1</v>
      </c>
      <c r="Q22" s="35">
        <v>72.165000000000006</v>
      </c>
      <c r="R22" s="35">
        <v>95</v>
      </c>
      <c r="S22" s="35">
        <f>S13</f>
        <v>78.05</v>
      </c>
      <c r="T22" s="35">
        <f>T13</f>
        <v>68.075000000000003</v>
      </c>
      <c r="U22" s="35">
        <f>U13</f>
        <v>84</v>
      </c>
      <c r="V22" s="35">
        <f>V13</f>
        <v>77</v>
      </c>
      <c r="W22" s="35">
        <f>W13</f>
        <v>74</v>
      </c>
      <c r="X22" s="76">
        <f>SUM(X12:X21)</f>
        <v>74.12</v>
      </c>
      <c r="Y22" s="76">
        <f t="shared" ref="Y22:AB22" si="1">SUM(Y12:Y21)</f>
        <v>100</v>
      </c>
      <c r="Z22" s="76">
        <f t="shared" si="1"/>
        <v>123.50999999999999</v>
      </c>
      <c r="AA22" s="78">
        <f t="shared" si="1"/>
        <v>131.20000000000002</v>
      </c>
      <c r="AB22" s="78">
        <f t="shared" si="1"/>
        <v>165.75</v>
      </c>
      <c r="AC22" s="78">
        <v>174.51499999999999</v>
      </c>
      <c r="AD22" s="89">
        <v>194.39</v>
      </c>
    </row>
    <row r="23" spans="1:31" ht="13.8" thickBot="1" x14ac:dyDescent="0.3">
      <c r="A23" s="36"/>
      <c r="B23" s="37"/>
      <c r="C23" s="38"/>
      <c r="D23" s="38"/>
      <c r="E23" s="39"/>
      <c r="F23" s="39"/>
      <c r="G23" s="39"/>
      <c r="H23" s="37"/>
      <c r="I23" s="39"/>
      <c r="J23" s="40"/>
      <c r="K23" s="37"/>
      <c r="L23" s="37"/>
      <c r="M23" s="41"/>
      <c r="N23" s="41"/>
      <c r="O23" s="41"/>
      <c r="P23" s="41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</row>
    <row r="24" spans="1:31" x14ac:dyDescent="0.25">
      <c r="I24" s="43"/>
      <c r="J24" s="44"/>
      <c r="AB24" s="88">
        <f>AVERAGE(X22:AB22)</f>
        <v>118.91600000000001</v>
      </c>
      <c r="AC24" s="88">
        <f>AVERAGE(Y22:AC22)</f>
        <v>138.995</v>
      </c>
      <c r="AD24" s="87">
        <f>AVERAGE(Y22:AC22)</f>
        <v>138.995</v>
      </c>
      <c r="AE24" s="83" t="s">
        <v>37</v>
      </c>
    </row>
    <row r="25" spans="1:31" x14ac:dyDescent="0.25">
      <c r="I25" s="43"/>
      <c r="J25" s="44"/>
      <c r="AB25" s="82">
        <f>AVERAGE(S22:AB22)</f>
        <v>97.57050000000001</v>
      </c>
      <c r="AC25" s="82">
        <f>AVERAGE(T22:AC22)</f>
        <v>107.21700000000001</v>
      </c>
      <c r="AD25" s="87">
        <f>AVERAGE(T22:AC22)</f>
        <v>107.21700000000001</v>
      </c>
      <c r="AE25" s="83" t="s">
        <v>38</v>
      </c>
    </row>
    <row r="26" spans="1:31" x14ac:dyDescent="0.25">
      <c r="B26" s="5"/>
      <c r="I26" s="43"/>
      <c r="J26" s="44"/>
      <c r="AB26" s="82">
        <f>AVERAGE(X13:AB13)</f>
        <v>117.4</v>
      </c>
      <c r="AC26" s="82">
        <f>AVERAGE(Y13:AC13)</f>
        <v>128.25</v>
      </c>
      <c r="AD26" s="87">
        <f>AVERAGE(Y13:AC13)</f>
        <v>128.25</v>
      </c>
      <c r="AE26" s="84" t="s">
        <v>40</v>
      </c>
    </row>
    <row r="27" spans="1:31" x14ac:dyDescent="0.25">
      <c r="A27" s="5" t="s">
        <v>39</v>
      </c>
      <c r="B27" s="5"/>
      <c r="I27" s="43"/>
      <c r="J27" s="44"/>
      <c r="AA27" s="80"/>
      <c r="AE27" s="81"/>
    </row>
    <row r="28" spans="1:31" ht="13.8" thickBot="1" x14ac:dyDescent="0.3">
      <c r="A28" s="5" t="s">
        <v>41</v>
      </c>
      <c r="B28" s="5"/>
      <c r="I28" s="43"/>
      <c r="J28" s="44"/>
    </row>
    <row r="29" spans="1:31" x14ac:dyDescent="0.25">
      <c r="A29" s="6" t="s">
        <v>5</v>
      </c>
      <c r="B29" s="7" t="s">
        <v>6</v>
      </c>
      <c r="C29" s="8" t="s">
        <v>7</v>
      </c>
      <c r="D29" s="9" t="s">
        <v>8</v>
      </c>
      <c r="E29" s="10" t="s">
        <v>9</v>
      </c>
      <c r="F29" s="10" t="s">
        <v>10</v>
      </c>
      <c r="G29" s="10" t="s">
        <v>11</v>
      </c>
      <c r="H29" s="10" t="s">
        <v>12</v>
      </c>
      <c r="I29" s="45" t="s">
        <v>13</v>
      </c>
      <c r="J29" s="45" t="str">
        <f t="shared" ref="J29:Q29" si="2">J10</f>
        <v>2006/07</v>
      </c>
      <c r="K29" s="45" t="str">
        <f t="shared" si="2"/>
        <v>2007/08</v>
      </c>
      <c r="L29" s="45" t="str">
        <f t="shared" si="2"/>
        <v>2008/09</v>
      </c>
      <c r="M29" s="45" t="str">
        <f t="shared" si="2"/>
        <v>2009/10</v>
      </c>
      <c r="N29" s="45" t="str">
        <f t="shared" si="2"/>
        <v>2010/11</v>
      </c>
      <c r="O29" s="45" t="str">
        <f t="shared" si="2"/>
        <v>2011/12</v>
      </c>
      <c r="P29" s="46" t="str">
        <f t="shared" si="2"/>
        <v>2012/13</v>
      </c>
      <c r="Q29" s="47" t="str">
        <f t="shared" si="2"/>
        <v>2013/14</v>
      </c>
      <c r="R29" s="14" t="s">
        <v>22</v>
      </c>
      <c r="S29" s="14" t="s">
        <v>42</v>
      </c>
      <c r="T29" s="14" t="s">
        <v>43</v>
      </c>
      <c r="U29" s="14" t="s">
        <v>43</v>
      </c>
      <c r="V29" s="14" t="s">
        <v>44</v>
      </c>
      <c r="W29" s="14" t="s">
        <v>45</v>
      </c>
      <c r="X29" s="14" t="str">
        <f>X10</f>
        <v>2020/21</v>
      </c>
      <c r="Y29" s="14" t="str">
        <f>Y10</f>
        <v>2021/22</v>
      </c>
      <c r="Z29" s="14" t="str">
        <f>Z10</f>
        <v>2022/23</v>
      </c>
      <c r="AA29" s="14" t="str">
        <f>AA10</f>
        <v>2023/24</v>
      </c>
      <c r="AB29" s="14" t="s">
        <v>32</v>
      </c>
      <c r="AC29" s="91" t="s">
        <v>61</v>
      </c>
      <c r="AD29" s="14" t="str">
        <f>AD10</f>
        <v>2026/27*</v>
      </c>
    </row>
    <row r="30" spans="1:31" x14ac:dyDescent="0.25">
      <c r="A30" s="15" t="s">
        <v>33</v>
      </c>
      <c r="B30" s="16" t="s">
        <v>46</v>
      </c>
      <c r="C30" s="16" t="s">
        <v>46</v>
      </c>
      <c r="D30" s="16" t="s">
        <v>46</v>
      </c>
      <c r="E30" s="48" t="s">
        <v>46</v>
      </c>
      <c r="F30" s="48" t="s">
        <v>46</v>
      </c>
      <c r="G30" s="48" t="s">
        <v>46</v>
      </c>
      <c r="H30" s="48" t="s">
        <v>46</v>
      </c>
      <c r="I30" s="48" t="s">
        <v>46</v>
      </c>
      <c r="J30" s="48" t="s">
        <v>46</v>
      </c>
      <c r="K30" s="48" t="s">
        <v>46</v>
      </c>
      <c r="L30" s="48" t="s">
        <v>46</v>
      </c>
      <c r="M30" s="49" t="s">
        <v>46</v>
      </c>
      <c r="N30" s="49" t="s">
        <v>46</v>
      </c>
      <c r="O30" s="49" t="s">
        <v>46</v>
      </c>
      <c r="P30" s="50" t="s">
        <v>46</v>
      </c>
      <c r="Q30" s="51" t="s">
        <v>46</v>
      </c>
      <c r="R30" s="51" t="s">
        <v>46</v>
      </c>
      <c r="S30" s="51" t="s">
        <v>46</v>
      </c>
      <c r="T30" s="51" t="s">
        <v>46</v>
      </c>
      <c r="U30" s="51" t="s">
        <v>46</v>
      </c>
      <c r="V30" s="51" t="s">
        <v>46</v>
      </c>
      <c r="W30" s="51" t="s">
        <v>46</v>
      </c>
      <c r="X30" s="51" t="s">
        <v>46</v>
      </c>
      <c r="Y30" s="51" t="s">
        <v>46</v>
      </c>
      <c r="Z30" s="51" t="s">
        <v>46</v>
      </c>
      <c r="AA30" s="51" t="s">
        <v>46</v>
      </c>
      <c r="AB30" s="51" t="s">
        <v>46</v>
      </c>
      <c r="AC30" s="92" t="s">
        <v>46</v>
      </c>
      <c r="AD30" s="51" t="str">
        <f>AC30</f>
        <v>'000 t</v>
      </c>
    </row>
    <row r="31" spans="1:31" x14ac:dyDescent="0.25">
      <c r="A31" s="22"/>
      <c r="B31" s="24"/>
      <c r="C31" s="24"/>
      <c r="D31" s="24"/>
      <c r="E31" s="23"/>
      <c r="F31" s="23"/>
      <c r="G31" s="23"/>
      <c r="H31" s="23"/>
      <c r="I31" s="29"/>
      <c r="J31" s="52"/>
      <c r="K31" s="23"/>
      <c r="L31" s="23"/>
      <c r="M31" s="26"/>
      <c r="N31" s="26"/>
      <c r="O31" s="26"/>
      <c r="P31" s="53"/>
      <c r="Q31" s="27"/>
      <c r="R31" s="27"/>
      <c r="S31" s="27"/>
      <c r="T31" s="27"/>
      <c r="U31" s="27"/>
      <c r="V31" s="27"/>
      <c r="W31" s="27"/>
      <c r="X31" s="27"/>
      <c r="Y31" s="27"/>
      <c r="Z31" s="27"/>
      <c r="AA31" s="27"/>
      <c r="AB31" s="27"/>
      <c r="AC31" s="93"/>
      <c r="AD31" s="51"/>
    </row>
    <row r="32" spans="1:31" x14ac:dyDescent="0.25">
      <c r="A32" s="22" t="s">
        <v>35</v>
      </c>
      <c r="B32" s="24">
        <v>21</v>
      </c>
      <c r="C32" s="28">
        <v>23</v>
      </c>
      <c r="D32" s="28">
        <v>20.228999999999999</v>
      </c>
      <c r="E32" s="29">
        <v>25.75</v>
      </c>
      <c r="F32" s="29">
        <v>37.975000000000001</v>
      </c>
      <c r="G32" s="29">
        <v>40.770000000000003</v>
      </c>
      <c r="H32" s="29">
        <v>32</v>
      </c>
      <c r="I32" s="29">
        <v>44.2</v>
      </c>
      <c r="J32" s="29">
        <v>36.5</v>
      </c>
      <c r="K32" s="29">
        <v>39.840000000000003</v>
      </c>
      <c r="L32" s="29">
        <v>30.8</v>
      </c>
      <c r="M32" s="31">
        <v>40.31</v>
      </c>
      <c r="N32" s="31">
        <v>36.9</v>
      </c>
      <c r="O32" s="31">
        <f>O41</f>
        <v>58.8</v>
      </c>
      <c r="P32" s="31">
        <f>P41</f>
        <v>79.650000000000006</v>
      </c>
      <c r="Q32" s="31">
        <v>139.5</v>
      </c>
      <c r="R32" s="32">
        <v>121</v>
      </c>
      <c r="S32" s="32">
        <v>97.6</v>
      </c>
      <c r="T32" s="32">
        <v>105</v>
      </c>
      <c r="U32" s="32">
        <v>93.468000000000004</v>
      </c>
      <c r="V32" s="32">
        <v>104.5</v>
      </c>
      <c r="W32" s="32">
        <v>95</v>
      </c>
      <c r="X32" s="27">
        <v>164.75</v>
      </c>
      <c r="Y32" s="27">
        <v>198.1</v>
      </c>
      <c r="Z32" s="27">
        <v>208.8</v>
      </c>
      <c r="AA32" s="27">
        <v>233.5</v>
      </c>
      <c r="AB32" s="27">
        <v>275.03500000000003</v>
      </c>
      <c r="AC32" s="93"/>
      <c r="AD32" s="51"/>
    </row>
    <row r="33" spans="1:30" x14ac:dyDescent="0.25">
      <c r="A33" s="73" t="s">
        <v>53</v>
      </c>
      <c r="B33" s="24"/>
      <c r="C33" s="28"/>
      <c r="D33" s="28"/>
      <c r="E33" s="29"/>
      <c r="F33" s="29"/>
      <c r="G33" s="29"/>
      <c r="H33" s="29"/>
      <c r="I33" s="29"/>
      <c r="J33" s="29"/>
      <c r="K33" s="29"/>
      <c r="L33" s="29"/>
      <c r="M33" s="31"/>
      <c r="N33" s="31"/>
      <c r="O33" s="31"/>
      <c r="P33" s="30"/>
      <c r="Q33" s="74"/>
      <c r="R33" s="32"/>
      <c r="S33" s="32"/>
      <c r="T33" s="32"/>
      <c r="U33" s="32"/>
      <c r="V33" s="32"/>
      <c r="W33" s="32"/>
      <c r="X33" s="27"/>
      <c r="Y33" s="27"/>
      <c r="Z33" s="27">
        <v>0.15</v>
      </c>
      <c r="AA33" s="27">
        <v>0.37</v>
      </c>
      <c r="AB33" s="27">
        <v>2.1</v>
      </c>
      <c r="AC33" s="93"/>
      <c r="AD33" s="51"/>
    </row>
    <row r="34" spans="1:30" x14ac:dyDescent="0.25">
      <c r="A34" s="73" t="s">
        <v>55</v>
      </c>
      <c r="B34" s="24"/>
      <c r="C34" s="28"/>
      <c r="D34" s="28"/>
      <c r="E34" s="29"/>
      <c r="F34" s="29"/>
      <c r="G34" s="29"/>
      <c r="H34" s="29"/>
      <c r="I34" s="29"/>
      <c r="J34" s="29"/>
      <c r="K34" s="29"/>
      <c r="L34" s="29"/>
      <c r="M34" s="31"/>
      <c r="N34" s="31"/>
      <c r="O34" s="31"/>
      <c r="P34" s="30"/>
      <c r="Q34" s="74"/>
      <c r="R34" s="32"/>
      <c r="S34" s="32"/>
      <c r="T34" s="32"/>
      <c r="U34" s="32"/>
      <c r="V34" s="32"/>
      <c r="W34" s="32"/>
      <c r="X34" s="27"/>
      <c r="Y34" s="27"/>
      <c r="Z34" s="27"/>
      <c r="AA34" s="27">
        <v>0.36</v>
      </c>
      <c r="AB34" s="27">
        <v>2.7</v>
      </c>
      <c r="AC34" s="93"/>
      <c r="AD34" s="51"/>
    </row>
    <row r="35" spans="1:30" x14ac:dyDescent="0.25">
      <c r="A35" s="73" t="s">
        <v>54</v>
      </c>
      <c r="B35" s="24"/>
      <c r="C35" s="28"/>
      <c r="D35" s="28"/>
      <c r="E35" s="29"/>
      <c r="F35" s="29"/>
      <c r="G35" s="29"/>
      <c r="H35" s="29"/>
      <c r="I35" s="29"/>
      <c r="J35" s="29"/>
      <c r="K35" s="29"/>
      <c r="L35" s="29"/>
      <c r="M35" s="31"/>
      <c r="N35" s="31"/>
      <c r="O35" s="31"/>
      <c r="P35" s="30"/>
      <c r="Q35" s="74"/>
      <c r="R35" s="32"/>
      <c r="S35" s="32"/>
      <c r="T35" s="32"/>
      <c r="U35" s="32"/>
      <c r="V35" s="32"/>
      <c r="W35" s="32"/>
      <c r="X35" s="27"/>
      <c r="Y35" s="27"/>
      <c r="Z35" s="27">
        <v>0.2</v>
      </c>
      <c r="AA35" s="27">
        <v>2.0699999999999998</v>
      </c>
      <c r="AB35" s="27">
        <v>2.52</v>
      </c>
      <c r="AC35" s="93"/>
      <c r="AD35" s="51"/>
    </row>
    <row r="36" spans="1:30" x14ac:dyDescent="0.25">
      <c r="A36" s="73" t="s">
        <v>56</v>
      </c>
      <c r="B36" s="24"/>
      <c r="C36" s="28"/>
      <c r="D36" s="28"/>
      <c r="E36" s="29"/>
      <c r="F36" s="29"/>
      <c r="G36" s="29"/>
      <c r="H36" s="29"/>
      <c r="I36" s="29"/>
      <c r="J36" s="29"/>
      <c r="K36" s="29"/>
      <c r="L36" s="29"/>
      <c r="M36" s="31"/>
      <c r="N36" s="31"/>
      <c r="O36" s="31"/>
      <c r="P36" s="30"/>
      <c r="Q36" s="74"/>
      <c r="R36" s="32"/>
      <c r="S36" s="32"/>
      <c r="T36" s="32"/>
      <c r="U36" s="32"/>
      <c r="V36" s="32"/>
      <c r="W36" s="32"/>
      <c r="X36" s="27"/>
      <c r="Y36" s="27"/>
      <c r="Z36" s="27"/>
      <c r="AA36" s="27"/>
      <c r="AB36" s="27">
        <v>0.5</v>
      </c>
      <c r="AC36" s="93"/>
      <c r="AD36" s="51"/>
    </row>
    <row r="37" spans="1:30" x14ac:dyDescent="0.25">
      <c r="A37" s="73" t="s">
        <v>57</v>
      </c>
      <c r="B37" s="24"/>
      <c r="C37" s="28"/>
      <c r="D37" s="28"/>
      <c r="E37" s="29"/>
      <c r="F37" s="29"/>
      <c r="G37" s="29"/>
      <c r="H37" s="29"/>
      <c r="I37" s="29"/>
      <c r="J37" s="29"/>
      <c r="K37" s="29"/>
      <c r="L37" s="29"/>
      <c r="M37" s="31"/>
      <c r="N37" s="31"/>
      <c r="O37" s="31"/>
      <c r="P37" s="30"/>
      <c r="Q37" s="74"/>
      <c r="R37" s="32"/>
      <c r="S37" s="32"/>
      <c r="T37" s="32"/>
      <c r="U37" s="32"/>
      <c r="V37" s="32"/>
      <c r="W37" s="32"/>
      <c r="X37" s="27"/>
      <c r="Y37" s="27"/>
      <c r="Z37" s="27"/>
      <c r="AA37" s="27"/>
      <c r="AB37" s="27">
        <v>1.92</v>
      </c>
      <c r="AC37" s="93"/>
      <c r="AD37" s="51"/>
    </row>
    <row r="38" spans="1:30" x14ac:dyDescent="0.25">
      <c r="A38" s="73" t="s">
        <v>52</v>
      </c>
      <c r="B38" s="24"/>
      <c r="C38" s="28"/>
      <c r="D38" s="28"/>
      <c r="E38" s="29"/>
      <c r="F38" s="29"/>
      <c r="G38" s="29"/>
      <c r="H38" s="29"/>
      <c r="I38" s="29"/>
      <c r="J38" s="29"/>
      <c r="K38" s="29"/>
      <c r="L38" s="29"/>
      <c r="M38" s="31"/>
      <c r="N38" s="31"/>
      <c r="O38" s="31"/>
      <c r="P38" s="30"/>
      <c r="Q38" s="74"/>
      <c r="R38" s="32"/>
      <c r="S38" s="32"/>
      <c r="T38" s="32"/>
      <c r="U38" s="32"/>
      <c r="V38" s="32"/>
      <c r="W38" s="32"/>
      <c r="X38" s="27">
        <v>0.45</v>
      </c>
      <c r="Y38" s="27"/>
      <c r="Z38" s="27">
        <v>0.85</v>
      </c>
      <c r="AA38" s="27"/>
      <c r="AB38" s="27">
        <v>5</v>
      </c>
      <c r="AC38" s="93"/>
      <c r="AD38" s="51"/>
    </row>
    <row r="39" spans="1:30" x14ac:dyDescent="0.25">
      <c r="A39" s="73" t="s">
        <v>58</v>
      </c>
      <c r="B39" s="24"/>
      <c r="C39" s="28"/>
      <c r="D39" s="28"/>
      <c r="E39" s="29"/>
      <c r="F39" s="29"/>
      <c r="G39" s="29"/>
      <c r="H39" s="29"/>
      <c r="I39" s="29"/>
      <c r="J39" s="29"/>
      <c r="K39" s="29"/>
      <c r="L39" s="29"/>
      <c r="M39" s="31"/>
      <c r="N39" s="31"/>
      <c r="O39" s="31"/>
      <c r="P39" s="30"/>
      <c r="Q39" s="74"/>
      <c r="R39" s="32"/>
      <c r="S39" s="32"/>
      <c r="T39" s="32"/>
      <c r="U39" s="32"/>
      <c r="V39" s="32"/>
      <c r="W39" s="32"/>
      <c r="X39" s="27"/>
      <c r="Y39" s="27"/>
      <c r="Z39" s="27"/>
      <c r="AA39" s="27"/>
      <c r="AB39" s="27">
        <v>0.625</v>
      </c>
      <c r="AC39" s="93"/>
      <c r="AD39" s="51"/>
    </row>
    <row r="40" spans="1:30" x14ac:dyDescent="0.25">
      <c r="A40" s="22"/>
      <c r="B40" s="24"/>
      <c r="C40" s="28"/>
      <c r="D40" s="28"/>
      <c r="E40" s="29"/>
      <c r="F40" s="29"/>
      <c r="G40" s="29"/>
      <c r="H40" s="29"/>
      <c r="I40" s="29"/>
      <c r="J40" s="29"/>
      <c r="K40" s="29"/>
      <c r="L40" s="29"/>
      <c r="M40" s="31"/>
      <c r="N40" s="31"/>
      <c r="O40" s="31"/>
      <c r="P40" s="30"/>
      <c r="Q40" s="32"/>
      <c r="R40" s="32"/>
      <c r="S40" s="32"/>
      <c r="T40" s="32"/>
      <c r="U40" s="32"/>
      <c r="V40" s="27"/>
      <c r="W40" s="27"/>
      <c r="X40" s="27"/>
      <c r="Y40" s="27"/>
      <c r="Z40" s="27"/>
      <c r="AA40" s="27"/>
      <c r="AB40" s="27"/>
      <c r="AC40" s="93"/>
      <c r="AD40" s="51"/>
    </row>
    <row r="41" spans="1:30" x14ac:dyDescent="0.25">
      <c r="A41" s="15" t="s">
        <v>36</v>
      </c>
      <c r="B41" s="34">
        <f t="shared" ref="B41:M41" si="3">B32</f>
        <v>21</v>
      </c>
      <c r="C41" s="34">
        <f t="shared" si="3"/>
        <v>23</v>
      </c>
      <c r="D41" s="34">
        <f t="shared" si="3"/>
        <v>20.228999999999999</v>
      </c>
      <c r="E41" s="34">
        <f t="shared" si="3"/>
        <v>25.75</v>
      </c>
      <c r="F41" s="34">
        <f t="shared" si="3"/>
        <v>37.975000000000001</v>
      </c>
      <c r="G41" s="34">
        <f t="shared" si="3"/>
        <v>40.770000000000003</v>
      </c>
      <c r="H41" s="34">
        <f t="shared" si="3"/>
        <v>32</v>
      </c>
      <c r="I41" s="34">
        <f t="shared" si="3"/>
        <v>44.2</v>
      </c>
      <c r="J41" s="34">
        <f t="shared" si="3"/>
        <v>36.5</v>
      </c>
      <c r="K41" s="34">
        <f t="shared" si="3"/>
        <v>39.840000000000003</v>
      </c>
      <c r="L41" s="34">
        <f t="shared" si="3"/>
        <v>30.8</v>
      </c>
      <c r="M41" s="34">
        <f t="shared" si="3"/>
        <v>40.31</v>
      </c>
      <c r="N41" s="34">
        <f>N32</f>
        <v>36.9</v>
      </c>
      <c r="O41" s="34">
        <v>58.8</v>
      </c>
      <c r="P41" s="54">
        <v>79.650000000000006</v>
      </c>
      <c r="Q41" s="35">
        <f>Q32</f>
        <v>139.5</v>
      </c>
      <c r="R41" s="35">
        <v>121</v>
      </c>
      <c r="S41" s="35">
        <f t="shared" ref="S41:V41" si="4">S32</f>
        <v>97.6</v>
      </c>
      <c r="T41" s="35">
        <f t="shared" si="4"/>
        <v>105</v>
      </c>
      <c r="U41" s="35">
        <f t="shared" si="4"/>
        <v>93.468000000000004</v>
      </c>
      <c r="V41" s="35">
        <f t="shared" si="4"/>
        <v>104.5</v>
      </c>
      <c r="W41" s="35">
        <f>SUM(W32:W39)</f>
        <v>95</v>
      </c>
      <c r="X41" s="35">
        <f t="shared" ref="X41:AB41" si="5">SUM(X32:X39)</f>
        <v>165.2</v>
      </c>
      <c r="Y41" s="35">
        <f t="shared" si="5"/>
        <v>198.1</v>
      </c>
      <c r="Z41" s="35">
        <f t="shared" si="5"/>
        <v>210</v>
      </c>
      <c r="AA41" s="79">
        <f t="shared" si="5"/>
        <v>236.3</v>
      </c>
      <c r="AB41" s="79">
        <f t="shared" si="5"/>
        <v>290.40000000000003</v>
      </c>
      <c r="AC41" s="94">
        <v>309.03500000000003</v>
      </c>
      <c r="AD41" s="107">
        <v>359.86</v>
      </c>
    </row>
    <row r="42" spans="1:30" ht="13.8" thickBot="1" x14ac:dyDescent="0.3">
      <c r="A42" s="36"/>
      <c r="B42" s="55"/>
      <c r="C42" s="38"/>
      <c r="D42" s="38"/>
      <c r="E42" s="39"/>
      <c r="F42" s="39"/>
      <c r="G42" s="39"/>
      <c r="H42" s="39"/>
      <c r="I42" s="37"/>
      <c r="J42" s="56"/>
      <c r="K42" s="37"/>
      <c r="L42" s="37"/>
      <c r="M42" s="41"/>
      <c r="N42" s="41"/>
      <c r="O42" s="41"/>
      <c r="P42" s="57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27"/>
      <c r="AB42" s="27"/>
      <c r="AC42" s="93"/>
      <c r="AD42" s="98"/>
    </row>
    <row r="43" spans="1:30" x14ac:dyDescent="0.25">
      <c r="AA43" s="82">
        <f>AVERAGE(X41:AB41)</f>
        <v>220</v>
      </c>
      <c r="AB43" s="82">
        <f t="shared" ref="AB43:AC43" si="6">AVERAGE(Y41:AC41)</f>
        <v>248.76700000000005</v>
      </c>
      <c r="AC43" s="95">
        <f>AVERAGE(Y41:AC41)</f>
        <v>248.76700000000005</v>
      </c>
      <c r="AD43" s="96" t="s">
        <v>47</v>
      </c>
    </row>
    <row r="44" spans="1:30" x14ac:dyDescent="0.25">
      <c r="AA44" s="82">
        <f>AVERAGE(S41:AB41)</f>
        <v>159.55680000000001</v>
      </c>
      <c r="AB44" s="82">
        <f t="shared" ref="AB44:AC44" si="7">AVERAGE(T41:AC41)</f>
        <v>180.70030000000003</v>
      </c>
      <c r="AC44" s="95">
        <f>AVERAGE(T41:AC41)</f>
        <v>180.70030000000003</v>
      </c>
      <c r="AD44" s="96" t="s">
        <v>38</v>
      </c>
    </row>
    <row r="45" spans="1:30" ht="13.8" thickBot="1" x14ac:dyDescent="0.3">
      <c r="A45" s="5" t="s">
        <v>48</v>
      </c>
      <c r="B45" s="5"/>
      <c r="AA45" s="82">
        <f>AVERAGE(X32:AB32)</f>
        <v>216.03700000000003</v>
      </c>
      <c r="AB45" s="82">
        <f t="shared" ref="AB45:AC45" si="8">AVERAGE(Y32:AC32)</f>
        <v>228.85874999999999</v>
      </c>
      <c r="AC45" s="95">
        <f>AVERAGE(Y32:AC32)</f>
        <v>228.85874999999999</v>
      </c>
      <c r="AD45" s="97" t="s">
        <v>40</v>
      </c>
    </row>
    <row r="46" spans="1:30" ht="13.8" thickBot="1" x14ac:dyDescent="0.3">
      <c r="A46" s="5" t="s">
        <v>49</v>
      </c>
      <c r="B46" s="5"/>
      <c r="AD46" s="105"/>
    </row>
    <row r="47" spans="1:30" x14ac:dyDescent="0.25">
      <c r="A47" s="6" t="s">
        <v>5</v>
      </c>
      <c r="B47" s="58" t="s">
        <v>6</v>
      </c>
      <c r="C47" s="59" t="s">
        <v>7</v>
      </c>
      <c r="D47" s="6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61" t="s">
        <v>13</v>
      </c>
      <c r="J47" s="61" t="s">
        <v>14</v>
      </c>
      <c r="K47" s="14" t="str">
        <f t="shared" ref="K47:S47" si="9">K10</f>
        <v>2007/08</v>
      </c>
      <c r="L47" s="14" t="str">
        <f t="shared" si="9"/>
        <v>2008/09</v>
      </c>
      <c r="M47" s="14" t="str">
        <f t="shared" si="9"/>
        <v>2009/10</v>
      </c>
      <c r="N47" s="14" t="str">
        <f t="shared" si="9"/>
        <v>2010/11</v>
      </c>
      <c r="O47" s="14" t="str">
        <f t="shared" si="9"/>
        <v>2011/12</v>
      </c>
      <c r="P47" s="14" t="str">
        <f t="shared" si="9"/>
        <v>2012/13</v>
      </c>
      <c r="Q47" s="14" t="str">
        <f t="shared" si="9"/>
        <v>2013/14</v>
      </c>
      <c r="R47" s="14" t="str">
        <f t="shared" si="9"/>
        <v>2014/15</v>
      </c>
      <c r="S47" s="14" t="str">
        <f t="shared" si="9"/>
        <v>2015/16</v>
      </c>
      <c r="T47" s="14" t="s">
        <v>43</v>
      </c>
      <c r="U47" s="14" t="s">
        <v>50</v>
      </c>
      <c r="V47" s="14" t="s">
        <v>44</v>
      </c>
      <c r="W47" s="14" t="s">
        <v>45</v>
      </c>
      <c r="X47" s="14" t="str">
        <f>X10</f>
        <v>2020/21</v>
      </c>
      <c r="Y47" s="14" t="str">
        <f>Y10</f>
        <v>2021/22</v>
      </c>
      <c r="Z47" s="14" t="str">
        <f>Z10</f>
        <v>2022/23</v>
      </c>
      <c r="AA47" s="14" t="str">
        <f>AA10</f>
        <v>2023/24</v>
      </c>
      <c r="AB47" s="14" t="s">
        <v>32</v>
      </c>
      <c r="AC47" s="91" t="s">
        <v>61</v>
      </c>
      <c r="AD47" s="14" t="str">
        <f>AD29</f>
        <v>2026/27*</v>
      </c>
    </row>
    <row r="48" spans="1:30" x14ac:dyDescent="0.25">
      <c r="A48" s="15" t="s">
        <v>33</v>
      </c>
      <c r="B48" s="16" t="s">
        <v>34</v>
      </c>
      <c r="C48" s="16" t="s">
        <v>51</v>
      </c>
      <c r="D48" s="16" t="s">
        <v>51</v>
      </c>
      <c r="E48" s="48" t="s">
        <v>51</v>
      </c>
      <c r="F48" s="48" t="s">
        <v>51</v>
      </c>
      <c r="G48" s="48" t="s">
        <v>51</v>
      </c>
      <c r="H48" s="48" t="s">
        <v>51</v>
      </c>
      <c r="I48" s="48" t="s">
        <v>51</v>
      </c>
      <c r="J48" s="48" t="s">
        <v>51</v>
      </c>
      <c r="K48" s="48" t="s">
        <v>51</v>
      </c>
      <c r="L48" s="48" t="s">
        <v>51</v>
      </c>
      <c r="M48" s="50" t="s">
        <v>51</v>
      </c>
      <c r="N48" s="51" t="s">
        <v>51</v>
      </c>
      <c r="O48" s="51" t="s">
        <v>51</v>
      </c>
      <c r="P48" s="51" t="s">
        <v>51</v>
      </c>
      <c r="Q48" s="51" t="s">
        <v>51</v>
      </c>
      <c r="R48" s="51" t="s">
        <v>51</v>
      </c>
      <c r="S48" s="51" t="s">
        <v>51</v>
      </c>
      <c r="T48" s="51" t="s">
        <v>51</v>
      </c>
      <c r="U48" s="51" t="s">
        <v>51</v>
      </c>
      <c r="V48" s="51" t="s">
        <v>51</v>
      </c>
      <c r="W48" s="51" t="s">
        <v>51</v>
      </c>
      <c r="X48" s="51" t="s">
        <v>51</v>
      </c>
      <c r="Y48" s="51" t="s">
        <v>51</v>
      </c>
      <c r="Z48" s="51" t="s">
        <v>51</v>
      </c>
      <c r="AA48" s="51" t="s">
        <v>51</v>
      </c>
      <c r="AB48" s="51" t="s">
        <v>51</v>
      </c>
      <c r="AC48" s="92" t="s">
        <v>51</v>
      </c>
      <c r="AD48" s="101" t="str">
        <f>AC48</f>
        <v>t/ha</v>
      </c>
    </row>
    <row r="49" spans="1:30" x14ac:dyDescent="0.25">
      <c r="A49" s="22"/>
      <c r="B49" s="24"/>
      <c r="C49" s="24"/>
      <c r="D49" s="24"/>
      <c r="E49" s="62"/>
      <c r="F49" s="62"/>
      <c r="G49" s="62"/>
      <c r="H49" s="62"/>
      <c r="I49" s="23"/>
      <c r="J49" s="23"/>
      <c r="K49" s="23"/>
      <c r="L49" s="23"/>
      <c r="M49" s="53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93"/>
      <c r="AD49" s="101"/>
    </row>
    <row r="50" spans="1:30" x14ac:dyDescent="0.25">
      <c r="A50" s="22" t="s">
        <v>35</v>
      </c>
      <c r="B50" s="63">
        <v>1.2352941176470589</v>
      </c>
      <c r="C50" s="64">
        <v>0.92</v>
      </c>
      <c r="D50" s="64">
        <v>1.0566205275528859</v>
      </c>
      <c r="E50" s="64">
        <v>0.95370370370370372</v>
      </c>
      <c r="F50" s="64">
        <v>1.1507575757575759</v>
      </c>
      <c r="G50" s="64">
        <v>0.92239819004524892</v>
      </c>
      <c r="H50" s="64">
        <v>0.75274725274725274</v>
      </c>
      <c r="I50" s="65">
        <f t="shared" ref="I50:AB50" si="10">I32/I13</f>
        <v>1.099502487562189</v>
      </c>
      <c r="J50" s="65">
        <f t="shared" si="10"/>
        <v>1.140625</v>
      </c>
      <c r="K50" s="65">
        <f t="shared" si="10"/>
        <v>1.2</v>
      </c>
      <c r="L50" s="65">
        <f t="shared" si="10"/>
        <v>0.90588235294117647</v>
      </c>
      <c r="M50" s="25">
        <f t="shared" si="10"/>
        <v>1.1497432972047918</v>
      </c>
      <c r="N50" s="66">
        <f t="shared" si="10"/>
        <v>1.0597357840321653</v>
      </c>
      <c r="O50" s="66">
        <f t="shared" si="10"/>
        <v>1.3514134681682373</v>
      </c>
      <c r="P50" s="66">
        <f t="shared" si="10"/>
        <v>1.806122448979592</v>
      </c>
      <c r="Q50" s="66">
        <f t="shared" si="10"/>
        <v>1.9330700478071086</v>
      </c>
      <c r="R50" s="66">
        <f t="shared" si="10"/>
        <v>1.2736842105263158</v>
      </c>
      <c r="S50" s="66">
        <f t="shared" si="10"/>
        <v>1.2504804612427931</v>
      </c>
      <c r="T50" s="66">
        <f t="shared" si="10"/>
        <v>1.5424164524421593</v>
      </c>
      <c r="U50" s="66">
        <f t="shared" si="10"/>
        <v>1.1127142857142858</v>
      </c>
      <c r="V50" s="66">
        <f t="shared" si="10"/>
        <v>1.3571428571428572</v>
      </c>
      <c r="W50" s="66">
        <f t="shared" si="10"/>
        <v>1.2837837837837838</v>
      </c>
      <c r="X50" s="66">
        <f>X32/X13</f>
        <v>2.2263513513513513</v>
      </c>
      <c r="Y50" s="66">
        <f t="shared" si="10"/>
        <v>1.9809999999999999</v>
      </c>
      <c r="Z50" s="66">
        <f t="shared" si="10"/>
        <v>1.6975609756097563</v>
      </c>
      <c r="AA50" s="66">
        <f t="shared" si="10"/>
        <v>1.7961538461538462</v>
      </c>
      <c r="AB50" s="66">
        <f t="shared" si="10"/>
        <v>1.7189687500000002</v>
      </c>
      <c r="AC50" s="99"/>
      <c r="AD50" s="101"/>
    </row>
    <row r="51" spans="1:30" x14ac:dyDescent="0.25">
      <c r="A51" s="73" t="s">
        <v>53</v>
      </c>
      <c r="B51" s="63"/>
      <c r="C51" s="64"/>
      <c r="D51" s="64"/>
      <c r="E51" s="64"/>
      <c r="F51" s="64"/>
      <c r="G51" s="64"/>
      <c r="H51" s="64"/>
      <c r="I51" s="65"/>
      <c r="J51" s="65"/>
      <c r="K51" s="65"/>
      <c r="L51" s="65"/>
      <c r="M51" s="25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>
        <f>Z33/Z14</f>
        <v>2.9999999999999996</v>
      </c>
      <c r="AA51" s="66">
        <f>AA33/AA14</f>
        <v>2.4666666666666668</v>
      </c>
      <c r="AB51" s="66">
        <f>AB33/AB14</f>
        <v>3.0000000000000004</v>
      </c>
      <c r="AC51" s="99"/>
      <c r="AD51" s="101"/>
    </row>
    <row r="52" spans="1:30" x14ac:dyDescent="0.25">
      <c r="A52" s="73" t="s">
        <v>55</v>
      </c>
      <c r="B52" s="63"/>
      <c r="C52" s="64"/>
      <c r="D52" s="64"/>
      <c r="E52" s="64"/>
      <c r="F52" s="64"/>
      <c r="G52" s="64"/>
      <c r="H52" s="64"/>
      <c r="I52" s="65"/>
      <c r="J52" s="65"/>
      <c r="K52" s="65"/>
      <c r="L52" s="65"/>
      <c r="M52" s="25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  <c r="AA52" s="66">
        <f>AA34/AA15</f>
        <v>2.4</v>
      </c>
      <c r="AB52" s="66">
        <f>AB34/AB15</f>
        <v>3</v>
      </c>
      <c r="AC52" s="99"/>
      <c r="AD52" s="101"/>
    </row>
    <row r="53" spans="1:30" x14ac:dyDescent="0.25">
      <c r="A53" s="73" t="s">
        <v>54</v>
      </c>
      <c r="B53" s="63"/>
      <c r="C53" s="64"/>
      <c r="D53" s="64"/>
      <c r="E53" s="64"/>
      <c r="F53" s="64"/>
      <c r="G53" s="64"/>
      <c r="H53" s="64"/>
      <c r="I53" s="65"/>
      <c r="J53" s="65"/>
      <c r="K53" s="65"/>
      <c r="L53" s="65"/>
      <c r="M53" s="25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>
        <f>Z35/Z16</f>
        <v>2</v>
      </c>
      <c r="AA53" s="66">
        <f>AA35/AA16</f>
        <v>2.2999999999999998</v>
      </c>
      <c r="AB53" s="66">
        <f>AB35/AB16</f>
        <v>2.8</v>
      </c>
      <c r="AC53" s="99"/>
      <c r="AD53" s="101"/>
    </row>
    <row r="54" spans="1:30" x14ac:dyDescent="0.25">
      <c r="A54" s="73" t="s">
        <v>56</v>
      </c>
      <c r="B54" s="63"/>
      <c r="C54" s="64"/>
      <c r="D54" s="64"/>
      <c r="E54" s="64"/>
      <c r="F54" s="64"/>
      <c r="G54" s="64"/>
      <c r="H54" s="64"/>
      <c r="I54" s="65"/>
      <c r="J54" s="65"/>
      <c r="K54" s="65"/>
      <c r="L54" s="65"/>
      <c r="M54" s="25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>
        <f>AB36/AB17</f>
        <v>2.5</v>
      </c>
      <c r="AC54" s="99"/>
      <c r="AD54" s="101"/>
    </row>
    <row r="55" spans="1:30" x14ac:dyDescent="0.25">
      <c r="A55" s="73" t="s">
        <v>57</v>
      </c>
      <c r="B55" s="63"/>
      <c r="C55" s="64"/>
      <c r="D55" s="64"/>
      <c r="E55" s="64"/>
      <c r="F55" s="64"/>
      <c r="G55" s="64"/>
      <c r="H55" s="64"/>
      <c r="I55" s="65"/>
      <c r="J55" s="65"/>
      <c r="K55" s="65"/>
      <c r="L55" s="65"/>
      <c r="M55" s="25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>
        <f>AB37/AB18</f>
        <v>2.4</v>
      </c>
      <c r="AC55" s="99"/>
      <c r="AD55" s="101"/>
    </row>
    <row r="56" spans="1:30" x14ac:dyDescent="0.25">
      <c r="A56" s="73" t="s">
        <v>52</v>
      </c>
      <c r="B56" s="63"/>
      <c r="C56" s="64"/>
      <c r="D56" s="64"/>
      <c r="E56" s="64"/>
      <c r="F56" s="64"/>
      <c r="G56" s="64"/>
      <c r="H56" s="64"/>
      <c r="I56" s="65"/>
      <c r="J56" s="65"/>
      <c r="K56" s="65"/>
      <c r="L56" s="65"/>
      <c r="M56" s="25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>
        <f>X38/X19</f>
        <v>3.7500000000000004</v>
      </c>
      <c r="Y56" s="66"/>
      <c r="Z56" s="66">
        <f>Z38/Z19</f>
        <v>2.3611111111111112</v>
      </c>
      <c r="AA56" s="66"/>
      <c r="AB56" s="66">
        <f t="shared" ref="AB56" si="11">AB38/AB19</f>
        <v>2.5</v>
      </c>
      <c r="AC56" s="99"/>
      <c r="AD56" s="101"/>
    </row>
    <row r="57" spans="1:30" x14ac:dyDescent="0.25">
      <c r="A57" s="73" t="s">
        <v>58</v>
      </c>
      <c r="B57" s="63"/>
      <c r="C57" s="64"/>
      <c r="D57" s="64"/>
      <c r="E57" s="64"/>
      <c r="F57" s="64"/>
      <c r="G57" s="64"/>
      <c r="H57" s="64"/>
      <c r="I57" s="65"/>
      <c r="J57" s="65"/>
      <c r="K57" s="65"/>
      <c r="L57" s="65"/>
      <c r="M57" s="25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>
        <f>AB39/AB20</f>
        <v>2.5</v>
      </c>
      <c r="AC57" s="99"/>
      <c r="AD57" s="101"/>
    </row>
    <row r="58" spans="1:30" x14ac:dyDescent="0.25">
      <c r="A58" s="22"/>
      <c r="B58" s="24"/>
      <c r="C58" s="16"/>
      <c r="D58" s="16"/>
      <c r="E58" s="16"/>
      <c r="F58" s="16"/>
      <c r="G58" s="16"/>
      <c r="H58" s="16"/>
      <c r="I58" s="23"/>
      <c r="J58" s="23"/>
      <c r="K58" s="23"/>
      <c r="L58" s="23"/>
      <c r="M58" s="53"/>
      <c r="N58" s="27"/>
      <c r="O58" s="27"/>
      <c r="P58" s="27"/>
      <c r="Q58" s="27"/>
      <c r="R58" s="27"/>
      <c r="S58" s="66"/>
      <c r="T58" s="66"/>
      <c r="U58" s="66"/>
      <c r="V58" s="66"/>
      <c r="W58" s="66"/>
      <c r="X58" s="66"/>
      <c r="Y58" s="66"/>
      <c r="Z58" s="66"/>
      <c r="AA58" s="66"/>
      <c r="AB58" s="66"/>
      <c r="AC58" s="99"/>
      <c r="AD58" s="101"/>
    </row>
    <row r="59" spans="1:30" x14ac:dyDescent="0.25">
      <c r="A59" s="15" t="s">
        <v>36</v>
      </c>
      <c r="B59" s="67">
        <f>B41/B22</f>
        <v>1.2352941176470589</v>
      </c>
      <c r="C59" s="68">
        <v>1.2352941176470589</v>
      </c>
      <c r="D59" s="68">
        <v>1.0566205275528859</v>
      </c>
      <c r="E59" s="68">
        <v>0.95370370370370372</v>
      </c>
      <c r="F59" s="68">
        <v>1.1507575757575759</v>
      </c>
      <c r="G59" s="68">
        <v>0.92239819004524892</v>
      </c>
      <c r="H59" s="68">
        <v>0.75274725274725274</v>
      </c>
      <c r="I59" s="69">
        <f t="shared" ref="I59:U59" si="12">I41/I22</f>
        <v>1.099502487562189</v>
      </c>
      <c r="J59" s="69">
        <f t="shared" si="12"/>
        <v>1.140625</v>
      </c>
      <c r="K59" s="69">
        <f t="shared" si="12"/>
        <v>1.2</v>
      </c>
      <c r="L59" s="69">
        <f t="shared" si="12"/>
        <v>0.90588235294117647</v>
      </c>
      <c r="M59" s="70">
        <f t="shared" si="12"/>
        <v>1.1497432972047918</v>
      </c>
      <c r="N59" s="71">
        <f t="shared" si="12"/>
        <v>1.0597357840321653</v>
      </c>
      <c r="O59" s="71">
        <f t="shared" si="12"/>
        <v>1.3514134681682373</v>
      </c>
      <c r="P59" s="71">
        <f t="shared" si="12"/>
        <v>1.806122448979592</v>
      </c>
      <c r="Q59" s="71">
        <f t="shared" si="12"/>
        <v>1.9330700478071086</v>
      </c>
      <c r="R59" s="71">
        <f t="shared" si="12"/>
        <v>1.2736842105263158</v>
      </c>
      <c r="S59" s="75">
        <f t="shared" si="12"/>
        <v>1.2504804612427931</v>
      </c>
      <c r="T59" s="75">
        <f t="shared" si="12"/>
        <v>1.5424164524421593</v>
      </c>
      <c r="U59" s="75">
        <f t="shared" si="12"/>
        <v>1.1127142857142858</v>
      </c>
      <c r="V59" s="75">
        <f t="shared" ref="V59" si="13">V50</f>
        <v>1.3571428571428572</v>
      </c>
      <c r="W59" s="75">
        <f>AVERAGE(W50:W57)</f>
        <v>1.2837837837837838</v>
      </c>
      <c r="X59" s="75">
        <f t="shared" ref="X59:AB59" si="14">AVERAGE(X50:X57)</f>
        <v>2.9881756756756759</v>
      </c>
      <c r="Y59" s="75">
        <f t="shared" si="14"/>
        <v>1.9809999999999999</v>
      </c>
      <c r="Z59" s="75">
        <f t="shared" si="14"/>
        <v>2.2646680216802166</v>
      </c>
      <c r="AA59" s="75">
        <f>AVERAGE(AA50:AA57)</f>
        <v>2.2407051282051285</v>
      </c>
      <c r="AB59" s="75">
        <f t="shared" si="14"/>
        <v>2.5523710937499997</v>
      </c>
      <c r="AC59" s="104">
        <f>AC41/AC22</f>
        <v>1.7708219923788788</v>
      </c>
      <c r="AD59" s="106">
        <f>AD41/AD22</f>
        <v>1.8512269149647618</v>
      </c>
    </row>
    <row r="60" spans="1:30" ht="13.8" thickBot="1" x14ac:dyDescent="0.3">
      <c r="A60" s="36" t="s">
        <v>59</v>
      </c>
      <c r="B60" s="55"/>
      <c r="C60" s="55"/>
      <c r="D60" s="55"/>
      <c r="E60" s="37"/>
      <c r="F60" s="37"/>
      <c r="G60" s="37"/>
      <c r="H60" s="37"/>
      <c r="I60" s="37"/>
      <c r="J60" s="37"/>
      <c r="K60" s="37"/>
      <c r="L60" s="37"/>
      <c r="M60" s="57"/>
      <c r="N60" s="42"/>
      <c r="O60" s="42"/>
      <c r="P60" s="42"/>
      <c r="Q60" s="42"/>
      <c r="R60" s="42"/>
      <c r="S60" s="42"/>
      <c r="T60" s="42"/>
      <c r="U60" s="42"/>
      <c r="V60" s="42"/>
      <c r="W60" s="42"/>
      <c r="X60" s="42"/>
      <c r="Y60" s="42"/>
      <c r="Z60" s="42"/>
      <c r="AA60" s="66">
        <f>AVERAGE(AA50:AA53)</f>
        <v>2.2407051282051285</v>
      </c>
      <c r="AB60" s="66">
        <f>AVERAGE(AB50:AB53)</f>
        <v>2.6297421874999998</v>
      </c>
      <c r="AC60" s="99"/>
      <c r="AD60" s="101"/>
    </row>
    <row r="61" spans="1:30" x14ac:dyDescent="0.25">
      <c r="AA61" s="85">
        <f>AVERAGE(X59:AB59)</f>
        <v>2.4053839838622038</v>
      </c>
      <c r="AB61" s="85">
        <f t="shared" ref="AB61:AC61" si="15">AVERAGE(Y59:AC59)</f>
        <v>2.1619132472028451</v>
      </c>
      <c r="AC61" s="100">
        <f>AVERAGE(Y59:AC59)</f>
        <v>2.1619132472028451</v>
      </c>
      <c r="AD61" s="102" t="s">
        <v>47</v>
      </c>
    </row>
    <row r="62" spans="1:30" ht="13.8" thickBot="1" x14ac:dyDescent="0.3">
      <c r="U62" s="72">
        <f>MAX(T59:AC59)</f>
        <v>2.9881756756756759</v>
      </c>
      <c r="AA62" s="85">
        <f>AVERAGE(S59:AB59)</f>
        <v>1.8573457759636898</v>
      </c>
      <c r="AB62" s="85">
        <f t="shared" ref="AB62:AC62" si="16">AVERAGE(T59:AC59)</f>
        <v>1.9093799290772986</v>
      </c>
      <c r="AC62" s="100">
        <f>AVERAGE(T59:AC59)</f>
        <v>1.9093799290772986</v>
      </c>
      <c r="AD62" s="103" t="s">
        <v>38</v>
      </c>
    </row>
    <row r="63" spans="1:30" x14ac:dyDescent="0.25">
      <c r="U63" s="72">
        <f>MIN(T59:AC59)</f>
        <v>1.1127142857142858</v>
      </c>
    </row>
    <row r="64" spans="1:30" x14ac:dyDescent="0.25">
      <c r="AA64" s="72"/>
    </row>
  </sheetData>
  <phoneticPr fontId="3" type="noConversion"/>
  <pageMargins left="0.75" right="0.75" top="1" bottom="1" header="0.5" footer="0.5"/>
  <pageSetup paperSize="9" orientation="landscape" horizontalDpi="4294967294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odity xmlns="1a718ada-ea93-46d5-b34f-0f956c5b8344">Canola</Commodity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BC39096FC7A748927B311522137255" ma:contentTypeVersion="4" ma:contentTypeDescription="Create a new document." ma:contentTypeScope="" ma:versionID="e66c2699d26263b73a86ba2e5d185ed6">
  <xsd:schema xmlns:xsd="http://www.w3.org/2001/XMLSchema" xmlns:xs="http://www.w3.org/2001/XMLSchema" xmlns:p="http://schemas.microsoft.com/office/2006/metadata/properties" xmlns:ns2="1a718ada-ea93-46d5-b34f-0f956c5b8344" targetNamespace="http://schemas.microsoft.com/office/2006/metadata/properties" ma:root="true" ma:fieldsID="2d3f501b997fb229a22ca839e6d37bd9" ns2:_="">
    <xsd:import namespace="1a718ada-ea93-46d5-b34f-0f956c5b83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Commod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718ada-ea93-46d5-b34f-0f956c5b83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mmodity" ma:index="11" nillable="true" ma:displayName="Commodity" ma:format="Dropdown" ma:internalName="Commodity">
      <xsd:simpleType>
        <xsd:restriction base="dms:Choice">
          <xsd:enumeration value="Wheat"/>
          <xsd:enumeration value="Maize"/>
          <xsd:enumeration value="Soybeans"/>
          <xsd:enumeration value="Drybeans"/>
          <xsd:enumeration value="Sunflowers"/>
          <xsd:enumeration value="Lupins"/>
          <xsd:enumeration value="Sorghum"/>
          <xsd:enumeration value="Groundnuts"/>
          <xsd:enumeration value="Oats"/>
          <xsd:enumeration value="Barley"/>
          <xsd:enumeration value="Canola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DAB41E-C9FE-4C36-B67F-F0B968B90A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5CFB87-ECBF-4068-BAED-575B411156AE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1a718ada-ea93-46d5-b34f-0f956c5b8344"/>
  </ds:schemaRefs>
</ds:datastoreItem>
</file>

<file path=customXml/itemProps3.xml><?xml version="1.0" encoding="utf-8"?>
<ds:datastoreItem xmlns:ds="http://schemas.openxmlformats.org/officeDocument/2006/customXml" ds:itemID="{A83A8FDF-E742-41DD-B3F3-3D9035BF2206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9B6A4F92-967B-4480-BFBA-62AB8E3275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718ada-ea93-46d5-b34f-0f956c5b834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4</vt:i4>
      </vt:variant>
    </vt:vector>
  </HeadingPairs>
  <TitlesOfParts>
    <vt:vector size="5" baseType="lpstr">
      <vt:lpstr>Data-Canola</vt:lpstr>
      <vt:lpstr>Graph-Area prod yield</vt:lpstr>
      <vt:lpstr>Graph-Area</vt:lpstr>
      <vt:lpstr>Graph-Production</vt:lpstr>
      <vt:lpstr>Graph-Yield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Graan SA</dc:creator>
  <cp:keywords/>
  <dc:description/>
  <cp:lastModifiedBy>Cathrine Mathekga</cp:lastModifiedBy>
  <cp:revision/>
  <dcterms:created xsi:type="dcterms:W3CDTF">2005-05-06T06:24:42Z</dcterms:created>
  <dcterms:modified xsi:type="dcterms:W3CDTF">2026-08-26T19:07:44Z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Petru Fourie</vt:lpwstr>
  </property>
  <property fmtid="{D5CDD505-2E9C-101B-9397-08002B2CF9AE}" pid="3" name="Order">
    <vt:r8>14419800</vt:r8>
  </property>
  <property fmtid="{D5CDD505-2E9C-101B-9397-08002B2CF9AE}" pid="4" name="display_urn:schemas-microsoft-com:office:office#Author">
    <vt:lpwstr>Petru Fourie</vt:lpwstr>
  </property>
  <property fmtid="{D5CDD505-2E9C-101B-9397-08002B2CF9AE}" pid="5" name="MediaServiceImageTags">
    <vt:lpwstr/>
  </property>
  <property fmtid="{D5CDD505-2E9C-101B-9397-08002B2CF9AE}" pid="6" name="ContentTypeId">
    <vt:lpwstr>0x010100C6BC39096FC7A748927B311522137255</vt:lpwstr>
  </property>
  <property fmtid="{D5CDD505-2E9C-101B-9397-08002B2CF9AE}" pid="7" name="xd_Signature">
    <vt:bool>false</vt:bool>
  </property>
  <property fmtid="{D5CDD505-2E9C-101B-9397-08002B2CF9AE}" pid="8" name="_ExtendedDescription">
    <vt:lpwstr/>
  </property>
  <property fmtid="{D5CDD505-2E9C-101B-9397-08002B2CF9AE}" pid="9" name="xd_ProgID">
    <vt:lpwstr/>
  </property>
  <property fmtid="{D5CDD505-2E9C-101B-9397-08002B2CF9AE}" pid="10" name="TriggerFlowInfo">
    <vt:lpwstr/>
  </property>
  <property fmtid="{D5CDD505-2E9C-101B-9397-08002B2CF9AE}" pid="11" name="ComplianceAssetId">
    <vt:lpwstr/>
  </property>
  <property fmtid="{D5CDD505-2E9C-101B-9397-08002B2CF9AE}" pid="12" name="TemplateUrl">
    <vt:lpwstr/>
  </property>
</Properties>
</file>